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Gts\c\Мои документы\Жидкова\БЮДЖЕТ 2022\В СОВЕТ\КНИГА 4\"/>
    </mc:Choice>
  </mc:AlternateContent>
  <xr:revisionPtr revIDLastSave="0" documentId="13_ncr:1_{6CB6CBE9-E1FC-473A-9B0B-A9A0F25EC04C}" xr6:coauthVersionLast="43" xr6:coauthVersionMax="43" xr10:uidLastSave="{00000000-0000-0000-0000-000000000000}"/>
  <bookViews>
    <workbookView xWindow="-118" yWindow="-118" windowWidth="25370" windowHeight="13785" xr2:uid="{00000000-000D-0000-FFFF-FFFF00000000}"/>
  </bookViews>
  <sheets>
    <sheet name="форма" sheetId="2" r:id="rId1"/>
  </sheets>
  <externalReferences>
    <externalReference r:id="rId2"/>
  </externalReferences>
  <definedNames>
    <definedName name="_xlnm._FilterDatabase" localSheetId="0" hidden="1">форма!$A$9:$U$238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7" i="2" l="1"/>
  <c r="J235" i="2"/>
  <c r="K235" i="2" s="1"/>
  <c r="J234" i="2"/>
  <c r="K234" i="2" s="1"/>
  <c r="J233" i="2"/>
  <c r="K233" i="2" s="1"/>
  <c r="H233" i="2"/>
  <c r="J232" i="2"/>
  <c r="K232" i="2" s="1"/>
  <c r="J231" i="2"/>
  <c r="K231" i="2" s="1"/>
  <c r="H231" i="2"/>
  <c r="J229" i="2"/>
  <c r="K229" i="2" s="1"/>
  <c r="N237" i="2"/>
  <c r="J228" i="2"/>
  <c r="K228" i="2" s="1"/>
  <c r="J227" i="2"/>
  <c r="K227" i="2" s="1"/>
  <c r="Q237" i="2"/>
  <c r="P237" i="2"/>
  <c r="O237" i="2"/>
  <c r="M237" i="2"/>
  <c r="J226" i="2"/>
  <c r="K226" i="2" s="1"/>
  <c r="J223" i="2"/>
  <c r="K223" i="2" s="1"/>
  <c r="H222" i="2"/>
  <c r="G222" i="2"/>
  <c r="Y221" i="2"/>
  <c r="Y222" i="2" s="1"/>
  <c r="W221" i="2"/>
  <c r="W222" i="2" s="1"/>
  <c r="I221" i="2"/>
  <c r="G221" i="2"/>
  <c r="G220" i="2"/>
  <c r="J219" i="2"/>
  <c r="K219" i="2" s="1"/>
  <c r="U218" i="2"/>
  <c r="J218" i="2"/>
  <c r="I217" i="2"/>
  <c r="H217" i="2"/>
  <c r="U216" i="2"/>
  <c r="S216" i="2"/>
  <c r="S218" i="2" s="1"/>
  <c r="I216" i="2"/>
  <c r="J216" i="2" s="1"/>
  <c r="H216" i="2"/>
  <c r="H221" i="2" s="1"/>
  <c r="R215" i="2"/>
  <c r="R216" i="2" s="1"/>
  <c r="I215" i="2"/>
  <c r="J215" i="2" s="1"/>
  <c r="H215" i="2"/>
  <c r="Y213" i="2"/>
  <c r="Y214" i="2" s="1"/>
  <c r="W213" i="2"/>
  <c r="W214" i="2" s="1"/>
  <c r="V212" i="2"/>
  <c r="V213" i="2" s="1"/>
  <c r="V214" i="2" s="1"/>
  <c r="J211" i="2"/>
  <c r="K211" i="2" s="1"/>
  <c r="J210" i="2"/>
  <c r="K210" i="2" s="1"/>
  <c r="U209" i="2"/>
  <c r="I209" i="2"/>
  <c r="J209" i="2" s="1"/>
  <c r="J214" i="2" s="1"/>
  <c r="H209" i="2"/>
  <c r="H214" i="2" s="1"/>
  <c r="U208" i="2"/>
  <c r="S208" i="2"/>
  <c r="S209" i="2" s="1"/>
  <c r="I208" i="2"/>
  <c r="H208" i="2"/>
  <c r="H213" i="2" s="1"/>
  <c r="R207" i="2"/>
  <c r="R209" i="2" s="1"/>
  <c r="I207" i="2"/>
  <c r="I212" i="2" s="1"/>
  <c r="H207" i="2"/>
  <c r="H206" i="2"/>
  <c r="Y205" i="2"/>
  <c r="Y206" i="2" s="1"/>
  <c r="W205" i="2"/>
  <c r="W206" i="2" s="1"/>
  <c r="V204" i="2"/>
  <c r="V205" i="2" s="1"/>
  <c r="I204" i="2"/>
  <c r="J203" i="2"/>
  <c r="K203" i="2" s="1"/>
  <c r="J202" i="2"/>
  <c r="K202" i="2" s="1"/>
  <c r="U201" i="2"/>
  <c r="J201" i="2"/>
  <c r="J206" i="2" s="1"/>
  <c r="I201" i="2"/>
  <c r="I206" i="2" s="1"/>
  <c r="H201" i="2"/>
  <c r="U200" i="2"/>
  <c r="S200" i="2"/>
  <c r="S201" i="2" s="1"/>
  <c r="I200" i="2"/>
  <c r="J200" i="2" s="1"/>
  <c r="J205" i="2" s="1"/>
  <c r="H200" i="2"/>
  <c r="H205" i="2" s="1"/>
  <c r="R199" i="2"/>
  <c r="R201" i="2" s="1"/>
  <c r="I199" i="2"/>
  <c r="J199" i="2" s="1"/>
  <c r="K199" i="2" s="1"/>
  <c r="K204" i="2" s="1"/>
  <c r="H199" i="2"/>
  <c r="H204" i="2" s="1"/>
  <c r="Y197" i="2"/>
  <c r="Y198" i="2" s="1"/>
  <c r="W197" i="2"/>
  <c r="W198" i="2" s="1"/>
  <c r="V196" i="2"/>
  <c r="I196" i="2"/>
  <c r="H196" i="2"/>
  <c r="J195" i="2"/>
  <c r="K195" i="2" s="1"/>
  <c r="J194" i="2"/>
  <c r="K194" i="2" s="1"/>
  <c r="U193" i="2"/>
  <c r="I193" i="2"/>
  <c r="H193" i="2"/>
  <c r="H198" i="2" s="1"/>
  <c r="U192" i="2"/>
  <c r="S192" i="2"/>
  <c r="S193" i="2" s="1"/>
  <c r="J192" i="2"/>
  <c r="I192" i="2"/>
  <c r="I197" i="2" s="1"/>
  <c r="H192" i="2"/>
  <c r="H197" i="2" s="1"/>
  <c r="T191" i="2"/>
  <c r="T193" i="2" s="1"/>
  <c r="R191" i="2"/>
  <c r="I191" i="2"/>
  <c r="J191" i="2" s="1"/>
  <c r="H191" i="2"/>
  <c r="Y189" i="2"/>
  <c r="Y190" i="2" s="1"/>
  <c r="W189" i="2"/>
  <c r="W190" i="2" s="1"/>
  <c r="V188" i="2"/>
  <c r="V189" i="2" s="1"/>
  <c r="J187" i="2"/>
  <c r="K187" i="2" s="1"/>
  <c r="J186" i="2"/>
  <c r="K186" i="2" s="1"/>
  <c r="V185" i="2"/>
  <c r="U185" i="2"/>
  <c r="T185" i="2"/>
  <c r="S185" i="2"/>
  <c r="R185" i="2"/>
  <c r="I185" i="2"/>
  <c r="I190" i="2" s="1"/>
  <c r="H185" i="2"/>
  <c r="H190" i="2" s="1"/>
  <c r="V184" i="2"/>
  <c r="U184" i="2"/>
  <c r="T184" i="2"/>
  <c r="S184" i="2"/>
  <c r="R184" i="2"/>
  <c r="I184" i="2"/>
  <c r="J184" i="2" s="1"/>
  <c r="K184" i="2" s="1"/>
  <c r="K189" i="2" s="1"/>
  <c r="H184" i="2"/>
  <c r="H189" i="2" s="1"/>
  <c r="V183" i="2"/>
  <c r="U183" i="2"/>
  <c r="T183" i="2"/>
  <c r="S183" i="2"/>
  <c r="R183" i="2"/>
  <c r="I183" i="2"/>
  <c r="I188" i="2" s="1"/>
  <c r="H183" i="2"/>
  <c r="H188" i="2" s="1"/>
  <c r="Y181" i="2"/>
  <c r="Y182" i="2" s="1"/>
  <c r="W181" i="2"/>
  <c r="W182" i="2" s="1"/>
  <c r="V180" i="2"/>
  <c r="V181" i="2" s="1"/>
  <c r="J179" i="2"/>
  <c r="K179" i="2" s="1"/>
  <c r="J178" i="2"/>
  <c r="K178" i="2" s="1"/>
  <c r="U177" i="2"/>
  <c r="I177" i="2"/>
  <c r="H177" i="2"/>
  <c r="H182" i="2" s="1"/>
  <c r="U176" i="2"/>
  <c r="S176" i="2"/>
  <c r="S177" i="2" s="1"/>
  <c r="I176" i="2"/>
  <c r="J176" i="2" s="1"/>
  <c r="K176" i="2" s="1"/>
  <c r="K181" i="2" s="1"/>
  <c r="H176" i="2"/>
  <c r="H181" i="2" s="1"/>
  <c r="R175" i="2"/>
  <c r="R177" i="2" s="1"/>
  <c r="I175" i="2"/>
  <c r="H175" i="2"/>
  <c r="Y173" i="2"/>
  <c r="Y174" i="2" s="1"/>
  <c r="W173" i="2"/>
  <c r="W174" i="2" s="1"/>
  <c r="V172" i="2"/>
  <c r="V173" i="2" s="1"/>
  <c r="V174" i="2" s="1"/>
  <c r="J171" i="2"/>
  <c r="K171" i="2" s="1"/>
  <c r="J170" i="2"/>
  <c r="K170" i="2" s="1"/>
  <c r="U169" i="2"/>
  <c r="I169" i="2"/>
  <c r="J169" i="2" s="1"/>
  <c r="H169" i="2"/>
  <c r="H174" i="2" s="1"/>
  <c r="U168" i="2"/>
  <c r="S168" i="2"/>
  <c r="S169" i="2" s="1"/>
  <c r="I168" i="2"/>
  <c r="J168" i="2" s="1"/>
  <c r="H168" i="2"/>
  <c r="H173" i="2" s="1"/>
  <c r="R167" i="2"/>
  <c r="R169" i="2" s="1"/>
  <c r="I167" i="2"/>
  <c r="I172" i="2" s="1"/>
  <c r="H167" i="2"/>
  <c r="Y165" i="2"/>
  <c r="Y166" i="2" s="1"/>
  <c r="W165" i="2"/>
  <c r="W166" i="2" s="1"/>
  <c r="V164" i="2"/>
  <c r="V165" i="2" s="1"/>
  <c r="V166" i="2" s="1"/>
  <c r="J163" i="2"/>
  <c r="K163" i="2" s="1"/>
  <c r="J162" i="2"/>
  <c r="K162" i="2" s="1"/>
  <c r="U161" i="2"/>
  <c r="I161" i="2"/>
  <c r="I166" i="2" s="1"/>
  <c r="H161" i="2"/>
  <c r="H166" i="2" s="1"/>
  <c r="U160" i="2"/>
  <c r="S160" i="2"/>
  <c r="S161" i="2" s="1"/>
  <c r="I160" i="2"/>
  <c r="I165" i="2" s="1"/>
  <c r="H160" i="2"/>
  <c r="H165" i="2" s="1"/>
  <c r="T159" i="2"/>
  <c r="R159" i="2"/>
  <c r="R160" i="2" s="1"/>
  <c r="I159" i="2"/>
  <c r="H159" i="2"/>
  <c r="H164" i="2" s="1"/>
  <c r="Y157" i="2"/>
  <c r="Y158" i="2" s="1"/>
  <c r="W157" i="2"/>
  <c r="W158" i="2" s="1"/>
  <c r="V156" i="2"/>
  <c r="V157" i="2" s="1"/>
  <c r="H156" i="2"/>
  <c r="J155" i="2"/>
  <c r="K155" i="2" s="1"/>
  <c r="J154" i="2"/>
  <c r="K154" i="2" s="1"/>
  <c r="U153" i="2"/>
  <c r="I153" i="2"/>
  <c r="J153" i="2" s="1"/>
  <c r="K153" i="2" s="1"/>
  <c r="K158" i="2" s="1"/>
  <c r="H153" i="2"/>
  <c r="H158" i="2" s="1"/>
  <c r="U152" i="2"/>
  <c r="S152" i="2"/>
  <c r="S153" i="2" s="1"/>
  <c r="J152" i="2"/>
  <c r="I152" i="2"/>
  <c r="I157" i="2" s="1"/>
  <c r="H152" i="2"/>
  <c r="H157" i="2" s="1"/>
  <c r="R151" i="2"/>
  <c r="R152" i="2" s="1"/>
  <c r="I151" i="2"/>
  <c r="H151" i="2"/>
  <c r="Y149" i="2"/>
  <c r="Y150" i="2" s="1"/>
  <c r="W149" i="2"/>
  <c r="W150" i="2" s="1"/>
  <c r="V149" i="2"/>
  <c r="V150" i="2" s="1"/>
  <c r="V148" i="2"/>
  <c r="J147" i="2"/>
  <c r="K147" i="2" s="1"/>
  <c r="J146" i="2"/>
  <c r="K146" i="2" s="1"/>
  <c r="V145" i="2"/>
  <c r="U145" i="2"/>
  <c r="T145" i="2"/>
  <c r="S145" i="2"/>
  <c r="R145" i="2"/>
  <c r="I145" i="2"/>
  <c r="J145" i="2" s="1"/>
  <c r="H145" i="2"/>
  <c r="H150" i="2" s="1"/>
  <c r="V144" i="2"/>
  <c r="U144" i="2"/>
  <c r="T144" i="2"/>
  <c r="S144" i="2"/>
  <c r="R144" i="2"/>
  <c r="I144" i="2"/>
  <c r="I149" i="2" s="1"/>
  <c r="H144" i="2"/>
  <c r="H149" i="2" s="1"/>
  <c r="V143" i="2"/>
  <c r="U143" i="2"/>
  <c r="T143" i="2"/>
  <c r="S143" i="2"/>
  <c r="R143" i="2"/>
  <c r="I143" i="2"/>
  <c r="H143" i="2"/>
  <c r="H148" i="2" s="1"/>
  <c r="I142" i="2"/>
  <c r="Y141" i="2"/>
  <c r="Y142" i="2" s="1"/>
  <c r="W141" i="2"/>
  <c r="W142" i="2" s="1"/>
  <c r="V140" i="2"/>
  <c r="V141" i="2" s="1"/>
  <c r="V142" i="2" s="1"/>
  <c r="J139" i="2"/>
  <c r="K139" i="2" s="1"/>
  <c r="J138" i="2"/>
  <c r="K138" i="2" s="1"/>
  <c r="U137" i="2"/>
  <c r="I137" i="2"/>
  <c r="J137" i="2" s="1"/>
  <c r="J142" i="2" s="1"/>
  <c r="H137" i="2"/>
  <c r="H142" i="2" s="1"/>
  <c r="U136" i="2"/>
  <c r="S136" i="2"/>
  <c r="S137" i="2" s="1"/>
  <c r="I136" i="2"/>
  <c r="J136" i="2" s="1"/>
  <c r="H136" i="2"/>
  <c r="H141" i="2" s="1"/>
  <c r="R135" i="2"/>
  <c r="R137" i="2" s="1"/>
  <c r="I135" i="2"/>
  <c r="I140" i="2" s="1"/>
  <c r="H135" i="2"/>
  <c r="H134" i="2"/>
  <c r="Y133" i="2"/>
  <c r="Y134" i="2" s="1"/>
  <c r="W133" i="2"/>
  <c r="W134" i="2" s="1"/>
  <c r="V132" i="2"/>
  <c r="V133" i="2" s="1"/>
  <c r="V134" i="2" s="1"/>
  <c r="I132" i="2"/>
  <c r="J131" i="2"/>
  <c r="K131" i="2" s="1"/>
  <c r="J130" i="2"/>
  <c r="K130" i="2" s="1"/>
  <c r="U129" i="2"/>
  <c r="J129" i="2"/>
  <c r="J134" i="2" s="1"/>
  <c r="I129" i="2"/>
  <c r="I134" i="2" s="1"/>
  <c r="H129" i="2"/>
  <c r="U128" i="2"/>
  <c r="S128" i="2"/>
  <c r="S129" i="2" s="1"/>
  <c r="I128" i="2"/>
  <c r="J128" i="2" s="1"/>
  <c r="J133" i="2" s="1"/>
  <c r="H128" i="2"/>
  <c r="H133" i="2" s="1"/>
  <c r="R127" i="2"/>
  <c r="R129" i="2" s="1"/>
  <c r="I127" i="2"/>
  <c r="J127" i="2" s="1"/>
  <c r="K127" i="2" s="1"/>
  <c r="K132" i="2" s="1"/>
  <c r="H127" i="2"/>
  <c r="H132" i="2" s="1"/>
  <c r="Y125" i="2"/>
  <c r="Y126" i="2" s="1"/>
  <c r="W125" i="2"/>
  <c r="W126" i="2" s="1"/>
  <c r="V124" i="2"/>
  <c r="V125" i="2" s="1"/>
  <c r="H124" i="2"/>
  <c r="J123" i="2"/>
  <c r="K123" i="2" s="1"/>
  <c r="J122" i="2"/>
  <c r="K122" i="2" s="1"/>
  <c r="U121" i="2"/>
  <c r="I121" i="2"/>
  <c r="H121" i="2"/>
  <c r="H126" i="2" s="1"/>
  <c r="U120" i="2"/>
  <c r="S120" i="2"/>
  <c r="S121" i="2" s="1"/>
  <c r="I120" i="2"/>
  <c r="I125" i="2" s="1"/>
  <c r="H120" i="2"/>
  <c r="H125" i="2" s="1"/>
  <c r="R119" i="2"/>
  <c r="R120" i="2" s="1"/>
  <c r="I119" i="2"/>
  <c r="H119" i="2"/>
  <c r="I118" i="2"/>
  <c r="Y117" i="2"/>
  <c r="Y118" i="2" s="1"/>
  <c r="W117" i="2"/>
  <c r="W118" i="2" s="1"/>
  <c r="V116" i="2"/>
  <c r="V117" i="2" s="1"/>
  <c r="J115" i="2"/>
  <c r="K115" i="2" s="1"/>
  <c r="J114" i="2"/>
  <c r="K114" i="2" s="1"/>
  <c r="U113" i="2"/>
  <c r="I113" i="2"/>
  <c r="J113" i="2" s="1"/>
  <c r="H113" i="2"/>
  <c r="H118" i="2" s="1"/>
  <c r="U112" i="2"/>
  <c r="S112" i="2"/>
  <c r="S113" i="2" s="1"/>
  <c r="I112" i="2"/>
  <c r="J112" i="2" s="1"/>
  <c r="H112" i="2"/>
  <c r="H117" i="2" s="1"/>
  <c r="R111" i="2"/>
  <c r="R113" i="2" s="1"/>
  <c r="I111" i="2"/>
  <c r="H111" i="2"/>
  <c r="Y109" i="2"/>
  <c r="Y110" i="2" s="1"/>
  <c r="W109" i="2"/>
  <c r="W110" i="2" s="1"/>
  <c r="V108" i="2"/>
  <c r="V109" i="2" s="1"/>
  <c r="V110" i="2" s="1"/>
  <c r="J107" i="2"/>
  <c r="K107" i="2" s="1"/>
  <c r="J106" i="2"/>
  <c r="K106" i="2" s="1"/>
  <c r="U105" i="2"/>
  <c r="I105" i="2"/>
  <c r="J105" i="2" s="1"/>
  <c r="J110" i="2" s="1"/>
  <c r="H105" i="2"/>
  <c r="H110" i="2" s="1"/>
  <c r="U104" i="2"/>
  <c r="S104" i="2"/>
  <c r="S105" i="2" s="1"/>
  <c r="I104" i="2"/>
  <c r="J104" i="2" s="1"/>
  <c r="H104" i="2"/>
  <c r="H109" i="2" s="1"/>
  <c r="R103" i="2"/>
  <c r="R105" i="2" s="1"/>
  <c r="I103" i="2"/>
  <c r="I108" i="2" s="1"/>
  <c r="H103" i="2"/>
  <c r="H102" i="2"/>
  <c r="Y101" i="2"/>
  <c r="Y102" i="2" s="1"/>
  <c r="W101" i="2"/>
  <c r="W102" i="2" s="1"/>
  <c r="H101" i="2"/>
  <c r="V100" i="2"/>
  <c r="V101" i="2" s="1"/>
  <c r="V102" i="2" s="1"/>
  <c r="J99" i="2"/>
  <c r="K99" i="2" s="1"/>
  <c r="J98" i="2"/>
  <c r="K98" i="2" s="1"/>
  <c r="V97" i="2"/>
  <c r="U97" i="2"/>
  <c r="T97" i="2"/>
  <c r="S97" i="2"/>
  <c r="R97" i="2"/>
  <c r="J97" i="2"/>
  <c r="J102" i="2" s="1"/>
  <c r="I97" i="2"/>
  <c r="I102" i="2" s="1"/>
  <c r="H97" i="2"/>
  <c r="V96" i="2"/>
  <c r="U96" i="2"/>
  <c r="T96" i="2"/>
  <c r="S96" i="2"/>
  <c r="R96" i="2"/>
  <c r="I96" i="2"/>
  <c r="I101" i="2" s="1"/>
  <c r="H96" i="2"/>
  <c r="V95" i="2"/>
  <c r="U95" i="2"/>
  <c r="T95" i="2"/>
  <c r="S95" i="2"/>
  <c r="R95" i="2"/>
  <c r="I95" i="2"/>
  <c r="J95" i="2" s="1"/>
  <c r="J100" i="2" s="1"/>
  <c r="H95" i="2"/>
  <c r="H100" i="2" s="1"/>
  <c r="J92" i="2"/>
  <c r="K92" i="2" s="1"/>
  <c r="I91" i="2"/>
  <c r="J91" i="2" s="1"/>
  <c r="K91" i="2" s="1"/>
  <c r="H91" i="2"/>
  <c r="G91" i="2"/>
  <c r="F91" i="2"/>
  <c r="E91" i="2"/>
  <c r="C91" i="2"/>
  <c r="I90" i="2"/>
  <c r="J90" i="2" s="1"/>
  <c r="K90" i="2" s="1"/>
  <c r="I89" i="2"/>
  <c r="J89" i="2" s="1"/>
  <c r="K89" i="2" s="1"/>
  <c r="J88" i="2"/>
  <c r="K88" i="2" s="1"/>
  <c r="I88" i="2"/>
  <c r="H88" i="2"/>
  <c r="G88" i="2"/>
  <c r="F88" i="2"/>
  <c r="E88" i="2"/>
  <c r="C88" i="2"/>
  <c r="I87" i="2"/>
  <c r="J87" i="2" s="1"/>
  <c r="K87" i="2" s="1"/>
  <c r="I86" i="2"/>
  <c r="J86" i="2" s="1"/>
  <c r="K86" i="2" s="1"/>
  <c r="I85" i="2"/>
  <c r="J85" i="2" s="1"/>
  <c r="K85" i="2" s="1"/>
  <c r="H85" i="2"/>
  <c r="G85" i="2"/>
  <c r="F85" i="2"/>
  <c r="E85" i="2"/>
  <c r="C85" i="2"/>
  <c r="I84" i="2"/>
  <c r="J84" i="2" s="1"/>
  <c r="K84" i="2" s="1"/>
  <c r="I83" i="2"/>
  <c r="J83" i="2" s="1"/>
  <c r="K83" i="2" s="1"/>
  <c r="I82" i="2"/>
  <c r="J82" i="2" s="1"/>
  <c r="K82" i="2" s="1"/>
  <c r="H82" i="2"/>
  <c r="G82" i="2"/>
  <c r="F82" i="2"/>
  <c r="E82" i="2"/>
  <c r="C82" i="2"/>
  <c r="I81" i="2"/>
  <c r="J81" i="2" s="1"/>
  <c r="K81" i="2" s="1"/>
  <c r="I80" i="2"/>
  <c r="J80" i="2" s="1"/>
  <c r="K80" i="2" s="1"/>
  <c r="I79" i="2"/>
  <c r="J79" i="2" s="1"/>
  <c r="K79" i="2" s="1"/>
  <c r="H79" i="2"/>
  <c r="G79" i="2"/>
  <c r="F79" i="2"/>
  <c r="E79" i="2"/>
  <c r="C79" i="2"/>
  <c r="I78" i="2"/>
  <c r="J78" i="2" s="1"/>
  <c r="K78" i="2" s="1"/>
  <c r="I77" i="2"/>
  <c r="J77" i="2" s="1"/>
  <c r="K77" i="2" s="1"/>
  <c r="I76" i="2"/>
  <c r="J76" i="2" s="1"/>
  <c r="K76" i="2" s="1"/>
  <c r="H76" i="2"/>
  <c r="G76" i="2"/>
  <c r="F76" i="2"/>
  <c r="E76" i="2"/>
  <c r="C76" i="2"/>
  <c r="J75" i="2"/>
  <c r="K75" i="2" s="1"/>
  <c r="I75" i="2"/>
  <c r="I74" i="2"/>
  <c r="J74" i="2" s="1"/>
  <c r="K74" i="2" s="1"/>
  <c r="I73" i="2"/>
  <c r="J73" i="2" s="1"/>
  <c r="K73" i="2" s="1"/>
  <c r="H73" i="2"/>
  <c r="G73" i="2"/>
  <c r="F73" i="2"/>
  <c r="E73" i="2"/>
  <c r="C73" i="2"/>
  <c r="I72" i="2"/>
  <c r="J72" i="2" s="1"/>
  <c r="K72" i="2" s="1"/>
  <c r="I71" i="2"/>
  <c r="J71" i="2" s="1"/>
  <c r="K71" i="2" s="1"/>
  <c r="I70" i="2"/>
  <c r="J70" i="2" s="1"/>
  <c r="K70" i="2" s="1"/>
  <c r="H70" i="2"/>
  <c r="G70" i="2"/>
  <c r="F70" i="2"/>
  <c r="E70" i="2"/>
  <c r="C70" i="2"/>
  <c r="I69" i="2"/>
  <c r="J69" i="2" s="1"/>
  <c r="K69" i="2" s="1"/>
  <c r="I68" i="2"/>
  <c r="J68" i="2" s="1"/>
  <c r="K68" i="2" s="1"/>
  <c r="I67" i="2"/>
  <c r="J67" i="2" s="1"/>
  <c r="K67" i="2" s="1"/>
  <c r="H67" i="2"/>
  <c r="G67" i="2"/>
  <c r="F67" i="2"/>
  <c r="E67" i="2"/>
  <c r="C67" i="2"/>
  <c r="I66" i="2"/>
  <c r="J66" i="2" s="1"/>
  <c r="K66" i="2" s="1"/>
  <c r="I65" i="2"/>
  <c r="J65" i="2" s="1"/>
  <c r="K65" i="2" s="1"/>
  <c r="I64" i="2"/>
  <c r="J64" i="2" s="1"/>
  <c r="K64" i="2" s="1"/>
  <c r="H64" i="2"/>
  <c r="G64" i="2"/>
  <c r="F64" i="2"/>
  <c r="E64" i="2"/>
  <c r="C64" i="2"/>
  <c r="I63" i="2"/>
  <c r="J63" i="2" s="1"/>
  <c r="K63" i="2" s="1"/>
  <c r="I62" i="2"/>
  <c r="J62" i="2" s="1"/>
  <c r="K62" i="2" s="1"/>
  <c r="I61" i="2"/>
  <c r="J61" i="2" s="1"/>
  <c r="K61" i="2" s="1"/>
  <c r="H61" i="2"/>
  <c r="G61" i="2"/>
  <c r="F61" i="2"/>
  <c r="E61" i="2"/>
  <c r="C61" i="2"/>
  <c r="I60" i="2"/>
  <c r="J60" i="2" s="1"/>
  <c r="K60" i="2" s="1"/>
  <c r="I59" i="2"/>
  <c r="J59" i="2" s="1"/>
  <c r="K59" i="2" s="1"/>
  <c r="I58" i="2"/>
  <c r="J58" i="2" s="1"/>
  <c r="K58" i="2" s="1"/>
  <c r="H58" i="2"/>
  <c r="G58" i="2"/>
  <c r="F58" i="2"/>
  <c r="E58" i="2"/>
  <c r="C58" i="2"/>
  <c r="I57" i="2"/>
  <c r="J57" i="2" s="1"/>
  <c r="K57" i="2" s="1"/>
  <c r="I56" i="2"/>
  <c r="J56" i="2" s="1"/>
  <c r="K56" i="2" s="1"/>
  <c r="I55" i="2"/>
  <c r="J55" i="2" s="1"/>
  <c r="K55" i="2" s="1"/>
  <c r="H55" i="2"/>
  <c r="G55" i="2"/>
  <c r="F55" i="2"/>
  <c r="E55" i="2"/>
  <c r="C55" i="2"/>
  <c r="I54" i="2"/>
  <c r="J54" i="2" s="1"/>
  <c r="K54" i="2" s="1"/>
  <c r="I53" i="2"/>
  <c r="J53" i="2" s="1"/>
  <c r="K53" i="2" s="1"/>
  <c r="I52" i="2"/>
  <c r="J52" i="2" s="1"/>
  <c r="K52" i="2" s="1"/>
  <c r="H52" i="2"/>
  <c r="G52" i="2"/>
  <c r="F52" i="2"/>
  <c r="E52" i="2"/>
  <c r="C52" i="2"/>
  <c r="I51" i="2"/>
  <c r="J51" i="2" s="1"/>
  <c r="K51" i="2" s="1"/>
  <c r="J50" i="2"/>
  <c r="K50" i="2" s="1"/>
  <c r="I50" i="2"/>
  <c r="I49" i="2"/>
  <c r="J49" i="2" s="1"/>
  <c r="K49" i="2" s="1"/>
  <c r="H49" i="2"/>
  <c r="G49" i="2"/>
  <c r="F49" i="2"/>
  <c r="E49" i="2"/>
  <c r="C49" i="2"/>
  <c r="J48" i="2"/>
  <c r="K48" i="2" s="1"/>
  <c r="I48" i="2"/>
  <c r="I47" i="2"/>
  <c r="J47" i="2" s="1"/>
  <c r="K47" i="2" s="1"/>
  <c r="I46" i="2"/>
  <c r="J46" i="2" s="1"/>
  <c r="K46" i="2" s="1"/>
  <c r="H46" i="2"/>
  <c r="G46" i="2"/>
  <c r="F46" i="2"/>
  <c r="E46" i="2"/>
  <c r="C46" i="2"/>
  <c r="I45" i="2"/>
  <c r="J45" i="2" s="1"/>
  <c r="K45" i="2" s="1"/>
  <c r="I44" i="2"/>
  <c r="J44" i="2" s="1"/>
  <c r="K44" i="2" s="1"/>
  <c r="J43" i="2"/>
  <c r="K43" i="2" s="1"/>
  <c r="I43" i="2"/>
  <c r="H43" i="2"/>
  <c r="G43" i="2"/>
  <c r="F43" i="2"/>
  <c r="E43" i="2"/>
  <c r="C43" i="2"/>
  <c r="I42" i="2"/>
  <c r="J42" i="2" s="1"/>
  <c r="K42" i="2" s="1"/>
  <c r="I41" i="2"/>
  <c r="J41" i="2" s="1"/>
  <c r="K41" i="2" s="1"/>
  <c r="I40" i="2"/>
  <c r="J40" i="2" s="1"/>
  <c r="K40" i="2" s="1"/>
  <c r="H40" i="2"/>
  <c r="G40" i="2"/>
  <c r="F40" i="2"/>
  <c r="E40" i="2"/>
  <c r="C40" i="2"/>
  <c r="I39" i="2"/>
  <c r="J39" i="2" s="1"/>
  <c r="K39" i="2" s="1"/>
  <c r="I38" i="2"/>
  <c r="J38" i="2" s="1"/>
  <c r="K38" i="2" s="1"/>
  <c r="I37" i="2"/>
  <c r="J37" i="2" s="1"/>
  <c r="K37" i="2" s="1"/>
  <c r="H37" i="2"/>
  <c r="G37" i="2"/>
  <c r="F37" i="2"/>
  <c r="E37" i="2"/>
  <c r="C37" i="2"/>
  <c r="I36" i="2"/>
  <c r="J36" i="2" s="1"/>
  <c r="K36" i="2" s="1"/>
  <c r="I35" i="2"/>
  <c r="J35" i="2" s="1"/>
  <c r="K35" i="2" s="1"/>
  <c r="I34" i="2"/>
  <c r="J34" i="2" s="1"/>
  <c r="K34" i="2" s="1"/>
  <c r="H34" i="2"/>
  <c r="G34" i="2"/>
  <c r="F34" i="2"/>
  <c r="E34" i="2"/>
  <c r="C34" i="2"/>
  <c r="I33" i="2"/>
  <c r="J33" i="2" s="1"/>
  <c r="K33" i="2" s="1"/>
  <c r="I32" i="2"/>
  <c r="J32" i="2" s="1"/>
  <c r="K32" i="2" s="1"/>
  <c r="I31" i="2"/>
  <c r="J31" i="2" s="1"/>
  <c r="K31" i="2" s="1"/>
  <c r="H31" i="2"/>
  <c r="G31" i="2"/>
  <c r="F31" i="2"/>
  <c r="E31" i="2"/>
  <c r="C31" i="2"/>
  <c r="I30" i="2"/>
  <c r="J30" i="2" s="1"/>
  <c r="K30" i="2" s="1"/>
  <c r="I29" i="2"/>
  <c r="J29" i="2" s="1"/>
  <c r="K29" i="2" s="1"/>
  <c r="I28" i="2"/>
  <c r="J28" i="2" s="1"/>
  <c r="K28" i="2" s="1"/>
  <c r="H28" i="2"/>
  <c r="G28" i="2"/>
  <c r="F28" i="2"/>
  <c r="E28" i="2"/>
  <c r="C28" i="2"/>
  <c r="I27" i="2"/>
  <c r="J27" i="2" s="1"/>
  <c r="K27" i="2" s="1"/>
  <c r="I26" i="2"/>
  <c r="J26" i="2" s="1"/>
  <c r="K26" i="2" s="1"/>
  <c r="I25" i="2"/>
  <c r="J25" i="2" s="1"/>
  <c r="K25" i="2" s="1"/>
  <c r="H25" i="2"/>
  <c r="G25" i="2"/>
  <c r="F25" i="2"/>
  <c r="E25" i="2"/>
  <c r="C25" i="2"/>
  <c r="I24" i="2"/>
  <c r="J24" i="2" s="1"/>
  <c r="K24" i="2" s="1"/>
  <c r="I23" i="2"/>
  <c r="J23" i="2" s="1"/>
  <c r="K23" i="2" s="1"/>
  <c r="I22" i="2"/>
  <c r="J22" i="2" s="1"/>
  <c r="K22" i="2" s="1"/>
  <c r="H22" i="2"/>
  <c r="G22" i="2"/>
  <c r="F22" i="2"/>
  <c r="E22" i="2"/>
  <c r="C22" i="2"/>
  <c r="I21" i="2"/>
  <c r="J21" i="2" s="1"/>
  <c r="K21" i="2" s="1"/>
  <c r="I20" i="2"/>
  <c r="J20" i="2" s="1"/>
  <c r="K20" i="2" s="1"/>
  <c r="I19" i="2"/>
  <c r="J19" i="2" s="1"/>
  <c r="K19" i="2" s="1"/>
  <c r="H19" i="2"/>
  <c r="G19" i="2"/>
  <c r="F19" i="2"/>
  <c r="E19" i="2"/>
  <c r="C19" i="2"/>
  <c r="I18" i="2"/>
  <c r="J18" i="2" s="1"/>
  <c r="K18" i="2" s="1"/>
  <c r="I17" i="2"/>
  <c r="J17" i="2" s="1"/>
  <c r="K17" i="2" s="1"/>
  <c r="I16" i="2"/>
  <c r="J16" i="2" s="1"/>
  <c r="K16" i="2" s="1"/>
  <c r="H16" i="2"/>
  <c r="G16" i="2"/>
  <c r="F16" i="2"/>
  <c r="E16" i="2"/>
  <c r="C16" i="2"/>
  <c r="I15" i="2"/>
  <c r="J15" i="2" s="1"/>
  <c r="K15" i="2" s="1"/>
  <c r="I14" i="2"/>
  <c r="J14" i="2" s="1"/>
  <c r="K14" i="2" s="1"/>
  <c r="I100" i="2" l="1"/>
  <c r="I158" i="2"/>
  <c r="J120" i="2"/>
  <c r="K120" i="2" s="1"/>
  <c r="K125" i="2" s="1"/>
  <c r="T127" i="2"/>
  <c r="T129" i="2" s="1"/>
  <c r="I181" i="2"/>
  <c r="T199" i="2"/>
  <c r="T201" i="2" s="1"/>
  <c r="I110" i="2"/>
  <c r="T119" i="2"/>
  <c r="T120" i="2" s="1"/>
  <c r="J144" i="2"/>
  <c r="J149" i="2" s="1"/>
  <c r="J183" i="2"/>
  <c r="J188" i="2" s="1"/>
  <c r="I189" i="2"/>
  <c r="I214" i="2"/>
  <c r="J160" i="2"/>
  <c r="J165" i="2" s="1"/>
  <c r="I174" i="2"/>
  <c r="J189" i="2"/>
  <c r="K95" i="2"/>
  <c r="K100" i="2" s="1"/>
  <c r="K97" i="2"/>
  <c r="K102" i="2" s="1"/>
  <c r="K105" i="2"/>
  <c r="K110" i="2" s="1"/>
  <c r="K128" i="2"/>
  <c r="K133" i="2" s="1"/>
  <c r="R176" i="2"/>
  <c r="K160" i="2"/>
  <c r="K165" i="2" s="1"/>
  <c r="X164" i="2"/>
  <c r="X165" i="2" s="1"/>
  <c r="X166" i="2" s="1"/>
  <c r="R161" i="2"/>
  <c r="R168" i="2"/>
  <c r="T192" i="2"/>
  <c r="T200" i="2"/>
  <c r="V220" i="2"/>
  <c r="V221" i="2" s="1"/>
  <c r="V222" i="2" s="1"/>
  <c r="R104" i="2"/>
  <c r="R112" i="2"/>
  <c r="K129" i="2"/>
  <c r="K134" i="2" s="1"/>
  <c r="J132" i="2"/>
  <c r="R136" i="2"/>
  <c r="K144" i="2"/>
  <c r="K149" i="2" s="1"/>
  <c r="R153" i="2"/>
  <c r="K200" i="2"/>
  <c r="K205" i="2" s="1"/>
  <c r="J204" i="2"/>
  <c r="R208" i="2"/>
  <c r="K201" i="2"/>
  <c r="K206" i="2" s="1"/>
  <c r="I116" i="2"/>
  <c r="J111" i="2"/>
  <c r="I126" i="2"/>
  <c r="J121" i="2"/>
  <c r="T161" i="2"/>
  <c r="T160" i="2"/>
  <c r="I109" i="2"/>
  <c r="J119" i="2"/>
  <c r="I124" i="2"/>
  <c r="I150" i="2"/>
  <c r="I164" i="2"/>
  <c r="J159" i="2"/>
  <c r="V197" i="2"/>
  <c r="J96" i="2"/>
  <c r="K113" i="2"/>
  <c r="K118" i="2" s="1"/>
  <c r="J118" i="2"/>
  <c r="V118" i="2"/>
  <c r="R121" i="2"/>
  <c r="X124" i="2"/>
  <c r="X125" i="2" s="1"/>
  <c r="X126" i="2" s="1"/>
  <c r="V126" i="2"/>
  <c r="K152" i="2"/>
  <c r="K157" i="2" s="1"/>
  <c r="J157" i="2"/>
  <c r="V206" i="2"/>
  <c r="J208" i="2"/>
  <c r="I213" i="2"/>
  <c r="K112" i="2"/>
  <c r="K117" i="2" s="1"/>
  <c r="J117" i="2"/>
  <c r="K145" i="2"/>
  <c r="K150" i="2" s="1"/>
  <c r="J150" i="2"/>
  <c r="X204" i="2"/>
  <c r="X205" i="2" s="1"/>
  <c r="X206" i="2" s="1"/>
  <c r="K104" i="2"/>
  <c r="K109" i="2" s="1"/>
  <c r="J109" i="2"/>
  <c r="X156" i="2"/>
  <c r="X157" i="2" s="1"/>
  <c r="X100" i="2"/>
  <c r="T103" i="2"/>
  <c r="H108" i="2"/>
  <c r="T111" i="2"/>
  <c r="H116" i="2"/>
  <c r="I117" i="2"/>
  <c r="X132" i="2"/>
  <c r="X133" i="2" s="1"/>
  <c r="X134" i="2" s="1"/>
  <c r="J174" i="2"/>
  <c r="K169" i="2"/>
  <c r="K174" i="2" s="1"/>
  <c r="J177" i="2"/>
  <c r="I182" i="2"/>
  <c r="J196" i="2"/>
  <c r="K191" i="2"/>
  <c r="K196" i="2" s="1"/>
  <c r="I198" i="2"/>
  <c r="J193" i="2"/>
  <c r="T215" i="2"/>
  <c r="H220" i="2"/>
  <c r="X148" i="2"/>
  <c r="X149" i="2" s="1"/>
  <c r="V158" i="2"/>
  <c r="T175" i="2"/>
  <c r="H180" i="2"/>
  <c r="K215" i="2"/>
  <c r="K220" i="2" s="1"/>
  <c r="J220" i="2"/>
  <c r="T121" i="2"/>
  <c r="K137" i="2"/>
  <c r="K142" i="2" s="1"/>
  <c r="I148" i="2"/>
  <c r="J143" i="2"/>
  <c r="T151" i="2"/>
  <c r="J158" i="2"/>
  <c r="I180" i="2"/>
  <c r="J175" i="2"/>
  <c r="J181" i="2"/>
  <c r="R192" i="2"/>
  <c r="R193" i="2"/>
  <c r="J197" i="2"/>
  <c r="K192" i="2"/>
  <c r="K197" i="2" s="1"/>
  <c r="I220" i="2"/>
  <c r="T135" i="2"/>
  <c r="H140" i="2"/>
  <c r="T167" i="2"/>
  <c r="H172" i="2"/>
  <c r="X196" i="2"/>
  <c r="X197" i="2" s="1"/>
  <c r="X198" i="2" s="1"/>
  <c r="K216" i="2"/>
  <c r="K221" i="2" s="1"/>
  <c r="J221" i="2"/>
  <c r="J103" i="2"/>
  <c r="K136" i="2"/>
  <c r="K141" i="2" s="1"/>
  <c r="J141" i="2"/>
  <c r="I141" i="2"/>
  <c r="I156" i="2"/>
  <c r="J151" i="2"/>
  <c r="J161" i="2"/>
  <c r="J185" i="2"/>
  <c r="J217" i="2"/>
  <c r="K217" i="2" s="1"/>
  <c r="I222" i="2"/>
  <c r="R128" i="2"/>
  <c r="I133" i="2"/>
  <c r="K168" i="2"/>
  <c r="K173" i="2" s="1"/>
  <c r="J173" i="2"/>
  <c r="I173" i="2"/>
  <c r="X188" i="2"/>
  <c r="X189" i="2" s="1"/>
  <c r="X190" i="2" s="1"/>
  <c r="T207" i="2"/>
  <c r="H212" i="2"/>
  <c r="J222" i="2"/>
  <c r="K218" i="2"/>
  <c r="K222" i="2" s="1"/>
  <c r="H237" i="2"/>
  <c r="J135" i="2"/>
  <c r="V182" i="2"/>
  <c r="K183" i="2"/>
  <c r="K188" i="2" s="1"/>
  <c r="V190" i="2"/>
  <c r="K209" i="2"/>
  <c r="K214" i="2" s="1"/>
  <c r="R218" i="2"/>
  <c r="R200" i="2"/>
  <c r="I205" i="2"/>
  <c r="J167" i="2"/>
  <c r="J207" i="2"/>
  <c r="T128" i="2" l="1"/>
  <c r="J125" i="2"/>
  <c r="K143" i="2"/>
  <c r="K148" i="2" s="1"/>
  <c r="J148" i="2"/>
  <c r="X180" i="2"/>
  <c r="X181" i="2" s="1"/>
  <c r="J124" i="2"/>
  <c r="K119" i="2"/>
  <c r="K124" i="2" s="1"/>
  <c r="J212" i="2"/>
  <c r="K207" i="2"/>
  <c r="K212" i="2" s="1"/>
  <c r="K135" i="2"/>
  <c r="K140" i="2" s="1"/>
  <c r="J140" i="2"/>
  <c r="T177" i="2"/>
  <c r="T176" i="2"/>
  <c r="X220" i="2"/>
  <c r="X221" i="2" s="1"/>
  <c r="J172" i="2"/>
  <c r="K167" i="2"/>
  <c r="K172" i="2" s="1"/>
  <c r="T208" i="2"/>
  <c r="T209" i="2"/>
  <c r="K185" i="2"/>
  <c r="K190" i="2" s="1"/>
  <c r="J190" i="2"/>
  <c r="X172" i="2"/>
  <c r="X173" i="2" s="1"/>
  <c r="T136" i="2"/>
  <c r="T137" i="2"/>
  <c r="X150" i="2"/>
  <c r="T216" i="2"/>
  <c r="T218" i="2"/>
  <c r="K177" i="2"/>
  <c r="K182" i="2" s="1"/>
  <c r="J182" i="2"/>
  <c r="T104" i="2"/>
  <c r="T105" i="2"/>
  <c r="J101" i="2"/>
  <c r="K96" i="2"/>
  <c r="K101" i="2" s="1"/>
  <c r="V198" i="2"/>
  <c r="J126" i="2"/>
  <c r="K121" i="2"/>
  <c r="K126" i="2" s="1"/>
  <c r="J156" i="2"/>
  <c r="K151" i="2"/>
  <c r="K156" i="2" s="1"/>
  <c r="K103" i="2"/>
  <c r="K108" i="2" s="1"/>
  <c r="J108" i="2"/>
  <c r="K193" i="2"/>
  <c r="K198" i="2" s="1"/>
  <c r="J198" i="2"/>
  <c r="T113" i="2"/>
  <c r="T112" i="2"/>
  <c r="J116" i="2"/>
  <c r="K111" i="2"/>
  <c r="K116" i="2" s="1"/>
  <c r="X212" i="2"/>
  <c r="X213" i="2" s="1"/>
  <c r="X140" i="2"/>
  <c r="X141" i="2" s="1"/>
  <c r="X108" i="2"/>
  <c r="X109" i="2" s="1"/>
  <c r="K208" i="2"/>
  <c r="K213" i="2" s="1"/>
  <c r="J213" i="2"/>
  <c r="J166" i="2"/>
  <c r="K161" i="2"/>
  <c r="K166" i="2" s="1"/>
  <c r="T168" i="2"/>
  <c r="T169" i="2"/>
  <c r="J180" i="2"/>
  <c r="K175" i="2"/>
  <c r="K180" i="2" s="1"/>
  <c r="T153" i="2"/>
  <c r="T152" i="2"/>
  <c r="X116" i="2"/>
  <c r="X117" i="2" s="1"/>
  <c r="X101" i="2"/>
  <c r="X158" i="2"/>
  <c r="J164" i="2"/>
  <c r="K159" i="2"/>
  <c r="K164" i="2" s="1"/>
  <c r="X182" i="2" l="1"/>
  <c r="X102" i="2"/>
  <c r="X222" i="2"/>
  <c r="X214" i="2"/>
  <c r="X142" i="2"/>
  <c r="X110" i="2"/>
  <c r="X118" i="2"/>
  <c r="X174" i="2"/>
</calcChain>
</file>

<file path=xl/sharedStrings.xml><?xml version="1.0" encoding="utf-8"?>
<sst xmlns="http://schemas.openxmlformats.org/spreadsheetml/2006/main" count="1002" uniqueCount="103">
  <si>
    <t/>
  </si>
  <si>
    <r>
      <rPr>
        <b/>
        <sz val="9"/>
        <rFont val="Calibri"/>
        <family val="2"/>
        <charset val="204"/>
        <scheme val="minor"/>
      </rPr>
      <t>4</t>
    </r>
  </si>
  <si>
    <r>
      <rPr>
        <b/>
        <sz val="9"/>
        <rFont val="Calibri"/>
        <family val="2"/>
        <charset val="204"/>
        <scheme val="minor"/>
      </rPr>
      <t>3</t>
    </r>
  </si>
  <si>
    <r>
      <rPr>
        <b/>
        <sz val="9"/>
        <rFont val="Calibri"/>
        <family val="2"/>
        <charset val="204"/>
        <scheme val="minor"/>
      </rPr>
      <t>2</t>
    </r>
  </si>
  <si>
    <r>
      <rPr>
        <b/>
        <sz val="9"/>
        <rFont val="Calibri"/>
        <family val="2"/>
        <charset val="204"/>
        <scheme val="minor"/>
      </rPr>
      <t>1</t>
    </r>
  </si>
  <si>
    <t>Наименование услуги (работы)</t>
  </si>
  <si>
    <t>Показатель, характеризующий объем муниципальной услуги (работы)</t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</si>
  <si>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</si>
  <si>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</si>
  <si>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</si>
  <si>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 xml:space="preserve">Мероприятие (в том числе пункт/подпункт) муниципальной программы (подпрограммы), в целях реализации которого предоставляется субсидия </t>
  </si>
  <si>
    <t>Приложение № 1</t>
  </si>
  <si>
    <t>Сведения о планируемых объемах оказания муниципальных услуг (работ) муниципальными бюджетными и автономными учреждениями, а также о планируемых объемах субсидий на их финансовое обеспечение*</t>
  </si>
  <si>
    <t>Объем муниципальной  услуги (работы). Факт за отчетный  год</t>
  </si>
  <si>
    <t>Объем муниципальной услуги (работы). Оценка исполнения текущего года</t>
  </si>
  <si>
    <t>Объем муниципальной  услуги (работы). Запланировано на очередной финансовый год</t>
  </si>
  <si>
    <t>Объем муниципальной услуги (работы). Прогноз первого  года планового периода</t>
  </si>
  <si>
    <t>Объем муниципальной услуги (работы). Прогноз второго года планового периода</t>
  </si>
  <si>
    <t>Объем субсидий на финансовое обеспечение оказания муниципальных услуг, выполнения работ (тыс.руб). Факт за отчетный год</t>
  </si>
  <si>
    <t>Объем субсидий на финансовое обеспечение оказания муниципальных услуг, выполнения работ (тыс.руб). Оценка исполнения текущего года</t>
  </si>
  <si>
    <t>Объем субсидий на финансовое обеспечение оказания муниципальных услуг, выполнения работ (тыс.руб). Запланировано  на очередной финансовый год</t>
  </si>
  <si>
    <t>Объем субсидий на финансовое обеспечение оказания муниципальных услуг, выполнения работ (тыс.руб). Запланировано на первый год планового периода</t>
  </si>
  <si>
    <t>Объем субсидий на финансовое обеспечение оказания муниципальных услуг, выполнения работ (тыс.руб).  Запланировано на второй год планового периода</t>
  </si>
  <si>
    <t xml:space="preserve"> </t>
  </si>
  <si>
    <t>Реализация основных общеобразовательных программ дошкольного образования</t>
  </si>
  <si>
    <t>чел.</t>
  </si>
  <si>
    <t>Присмотр и уход в дошкольных образовательных организациях</t>
  </si>
  <si>
    <t>Среднегодовая численность потребителей муниципальной услуги</t>
  </si>
  <si>
    <t>МБДОУ ЦРР детский сад №1 "Солнышко"</t>
  </si>
  <si>
    <t>Финансовое обеспечение выполнения муниципального задания муниципальными дошкольными организациями</t>
  </si>
  <si>
    <t>АОУ детский сад №2</t>
  </si>
  <si>
    <t>АОУ детский сад №3 "Умка"</t>
  </si>
  <si>
    <t>АОУ детский сад №4 "Рябинка"</t>
  </si>
  <si>
    <t>МБДОУ детский сад №5 "Теремок"</t>
  </si>
  <si>
    <t>АОУ детский сад №6</t>
  </si>
  <si>
    <t>АОУ детский сад №7 "Улыбка"</t>
  </si>
  <si>
    <t>МБДОУ детский сад №9</t>
  </si>
  <si>
    <t>МБДОУ детский сад №11 "Золотой ключик"</t>
  </si>
  <si>
    <t>АОУ детский сад №13 "В гостях у сказки"</t>
  </si>
  <si>
    <t>МБДОУ детский сад №15</t>
  </si>
  <si>
    <t>МБДОУ детский сад №16</t>
  </si>
  <si>
    <t>МБДОУ детский сад №21</t>
  </si>
  <si>
    <t>АОУ детский сад №22</t>
  </si>
  <si>
    <t>АОУ детский сад №23 "Антошка"</t>
  </si>
  <si>
    <t>АОУ детский сад №24</t>
  </si>
  <si>
    <t>АОУ детский сад №26 "Незабудка"</t>
  </si>
  <si>
    <t>МАДОУ детский сад №8</t>
  </si>
  <si>
    <t>МАДОУ детский сад №10 "Лучик"</t>
  </si>
  <si>
    <t>МАДОУ детский сад №14</t>
  </si>
  <si>
    <t>МАДОУ детский сад №17</t>
  </si>
  <si>
    <t>МАДОУ детский сад №18</t>
  </si>
  <si>
    <t>МАДОУ детский сад №19</t>
  </si>
  <si>
    <t>МАДОУ детский сад №20</t>
  </si>
  <si>
    <t>МАДОУ детский сад №25</t>
  </si>
  <si>
    <t>АОУ школа № 10</t>
  </si>
  <si>
    <t>МБОУ школа № 15</t>
  </si>
  <si>
    <t>АОУ школа № 16</t>
  </si>
  <si>
    <t>АОУ школа № 17</t>
  </si>
  <si>
    <t>Реализация основных общеобразовательных программ начального общего образования</t>
  </si>
  <si>
    <t>Финансовое обеспечение выполнения муниципального задания муниципальными общеобразовательными организациями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</si>
  <si>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</si>
  <si>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 общего образования</t>
  </si>
  <si>
    <t>Присмотр и уход Начальное общее образование</t>
  </si>
  <si>
    <t>Реализация дополнительных общеразвивающих программ</t>
  </si>
  <si>
    <t>МАОУ школа № 1</t>
  </si>
  <si>
    <t>МБОУ школа № 2</t>
  </si>
  <si>
    <t>МБОУ школа № 3</t>
  </si>
  <si>
    <t>МБОУ школа № 4</t>
  </si>
  <si>
    <t>МАОУ лицей № 5</t>
  </si>
  <si>
    <t>МАОУ СОШ № 6</t>
  </si>
  <si>
    <t>МБОУ школа № 7</t>
  </si>
  <si>
    <t>МБОУ школа № 8</t>
  </si>
  <si>
    <t>МАОУ школа № 9</t>
  </si>
  <si>
    <t>МАОУ СОШ № 11</t>
  </si>
  <si>
    <t>МАОУ гимназия № 13</t>
  </si>
  <si>
    <t>МАОУ СОШ № 14</t>
  </si>
  <si>
    <t>ДЮСШ г.Долгопрудный</t>
  </si>
  <si>
    <t xml:space="preserve">Центр творчества "Московия" г.о. Долгопрудный </t>
  </si>
  <si>
    <t>ДШТИ "Семь Я"</t>
  </si>
  <si>
    <t>Обеспечение выполнения муниципального задания муниципальными организациями дополнительного образования</t>
  </si>
  <si>
    <t xml:space="preserve">Реализация дополнительных предпрофессиональных программ </t>
  </si>
  <si>
    <t>Реализация дополнительных предпрофессиональных программ в области физической культуры и спорта</t>
  </si>
  <si>
    <t>902 0701 0310262110 611</t>
  </si>
  <si>
    <t>п.2.2.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</si>
  <si>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902 0701 0310262110 621</t>
  </si>
  <si>
    <t>902 0702 0320162200 621</t>
  </si>
  <si>
    <t>п.1.1.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</si>
  <si>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902 0702 0320162200 611</t>
  </si>
  <si>
    <t>Внедрение модели персонифицированного финансирования дополнительного образования детей</t>
  </si>
  <si>
    <t>чел/часы</t>
  </si>
  <si>
    <t>902 0703 0330306060 611</t>
  </si>
  <si>
    <t>902 0703 0330600940 611</t>
  </si>
  <si>
    <t>902 1101 0530106150 611</t>
  </si>
  <si>
    <t>Спортивная подготовка по олимпийским видам спорта</t>
  </si>
  <si>
    <t>чел</t>
  </si>
  <si>
    <t>902 0701 0310206040 611</t>
  </si>
  <si>
    <t>902 0701 0310206040 621</t>
  </si>
  <si>
    <t>АОУ детский сад №27 "Маяк"</t>
  </si>
  <si>
    <t>902 0702 0320106050 621</t>
  </si>
  <si>
    <t>902 0702 0320106050 611</t>
  </si>
  <si>
    <t>№ п/п</t>
  </si>
  <si>
    <t>Единица измерения</t>
  </si>
  <si>
    <t>Код (коды)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</si>
</sst>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0_р_._-;\-* #,##0.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Calibri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9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49" fontId="6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left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Обычный 4" xfId="3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s\Users\jane-\AppData\Local\Temp\Rar$DIa6828.25250\&#1055;&#1088;&#1080;&#1083;&#1086;&#1078;&#1077;&#1085;&#1080;&#1103;%20%20&#1077;&#1076;&#1080;&#1085;&#1099;&#1081;%20&#1092;&#1072;&#108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 2021(школы)"/>
      <sheetName val="Объём 2021(допы)"/>
      <sheetName val="объём 2021(сады) (2)"/>
      <sheetName val="Форма 1"/>
      <sheetName val="Форма 1 для ФУ"/>
      <sheetName val="Форма 1 для ФУ (2)"/>
      <sheetName val="Форма 2"/>
      <sheetName val="Форма 3"/>
      <sheetName val="Форма 3 (2)"/>
      <sheetName val="Форма 3 (3)"/>
      <sheetName val="форма 4"/>
      <sheetName val="форма (мун)"/>
      <sheetName val="форма (иные)"/>
    </sheetNames>
    <sheetDataSet>
      <sheetData sheetId="0">
        <row r="6">
          <cell r="AV6">
            <v>356.4</v>
          </cell>
          <cell r="AW6">
            <v>377.4</v>
          </cell>
          <cell r="AX6">
            <v>58.7</v>
          </cell>
          <cell r="AY6">
            <v>372</v>
          </cell>
          <cell r="AZ6">
            <v>405</v>
          </cell>
          <cell r="BA6">
            <v>80</v>
          </cell>
        </row>
        <row r="7">
          <cell r="AV7">
            <v>73.3</v>
          </cell>
          <cell r="AW7">
            <v>80</v>
          </cell>
          <cell r="AX7">
            <v>26.7</v>
          </cell>
          <cell r="AY7">
            <v>105.3</v>
          </cell>
          <cell r="AZ7">
            <v>127.7</v>
          </cell>
          <cell r="BA7">
            <v>42</v>
          </cell>
        </row>
        <row r="8">
          <cell r="AV8">
            <v>124.6</v>
          </cell>
          <cell r="AW8">
            <v>92.800000000000011</v>
          </cell>
          <cell r="AX8">
            <v>22</v>
          </cell>
          <cell r="AY8">
            <v>184.4</v>
          </cell>
          <cell r="AZ8">
            <v>150</v>
          </cell>
          <cell r="BA8">
            <v>33.299999999999997</v>
          </cell>
        </row>
        <row r="9">
          <cell r="AV9">
            <v>76.7</v>
          </cell>
          <cell r="AW9">
            <v>82</v>
          </cell>
          <cell r="AX9">
            <v>21.3</v>
          </cell>
          <cell r="AY9">
            <v>108</v>
          </cell>
          <cell r="AZ9">
            <v>127.4</v>
          </cell>
          <cell r="BA9">
            <v>34</v>
          </cell>
        </row>
        <row r="10">
          <cell r="AV10">
            <v>458.3</v>
          </cell>
          <cell r="AW10">
            <v>354</v>
          </cell>
          <cell r="AX10">
            <v>106</v>
          </cell>
          <cell r="AY10">
            <v>459</v>
          </cell>
          <cell r="AZ10">
            <v>407</v>
          </cell>
          <cell r="BA10">
            <v>112</v>
          </cell>
        </row>
        <row r="11">
          <cell r="AV11">
            <v>521.89999999999986</v>
          </cell>
          <cell r="AW11">
            <v>540.59999999999991</v>
          </cell>
          <cell r="AX11">
            <v>108.7</v>
          </cell>
          <cell r="AY11">
            <v>663</v>
          </cell>
          <cell r="AZ11">
            <v>687</v>
          </cell>
          <cell r="BA11">
            <v>132</v>
          </cell>
        </row>
        <row r="12">
          <cell r="AV12">
            <v>530.29999999999995</v>
          </cell>
          <cell r="AW12">
            <v>525</v>
          </cell>
          <cell r="AX12">
            <v>51</v>
          </cell>
          <cell r="AY12">
            <v>590</v>
          </cell>
          <cell r="AZ12">
            <v>564</v>
          </cell>
          <cell r="BA12">
            <v>55</v>
          </cell>
        </row>
        <row r="13">
          <cell r="AV13">
            <v>62.7</v>
          </cell>
          <cell r="AW13">
            <v>52</v>
          </cell>
          <cell r="AX13">
            <v>0</v>
          </cell>
        </row>
        <row r="14">
          <cell r="AV14">
            <v>478.7</v>
          </cell>
          <cell r="AW14">
            <v>471.3</v>
          </cell>
          <cell r="AX14">
            <v>131</v>
          </cell>
          <cell r="AY14">
            <v>559</v>
          </cell>
          <cell r="AZ14">
            <v>573</v>
          </cell>
          <cell r="BA14">
            <v>161</v>
          </cell>
        </row>
        <row r="15">
          <cell r="AV15">
            <v>496</v>
          </cell>
          <cell r="AW15">
            <v>567.40000000000009</v>
          </cell>
          <cell r="AX15">
            <v>53.7</v>
          </cell>
          <cell r="AY15">
            <v>498</v>
          </cell>
          <cell r="AZ15">
            <v>607</v>
          </cell>
          <cell r="BA15">
            <v>60</v>
          </cell>
        </row>
        <row r="16">
          <cell r="AV16">
            <v>936.3</v>
          </cell>
          <cell r="AW16">
            <v>669</v>
          </cell>
          <cell r="AX16">
            <v>107</v>
          </cell>
          <cell r="AY16">
            <v>1065</v>
          </cell>
          <cell r="AZ16">
            <v>827</v>
          </cell>
          <cell r="BA16">
            <v>153</v>
          </cell>
        </row>
        <row r="17">
          <cell r="AV17">
            <v>644.70000000000005</v>
          </cell>
          <cell r="AW17">
            <v>734.7</v>
          </cell>
          <cell r="AX17">
            <v>124</v>
          </cell>
          <cell r="AY17">
            <v>646</v>
          </cell>
          <cell r="AZ17">
            <v>741</v>
          </cell>
          <cell r="BA17">
            <v>146</v>
          </cell>
        </row>
        <row r="18">
          <cell r="AV18">
            <v>710.3</v>
          </cell>
          <cell r="AW18">
            <v>678.40000000000009</v>
          </cell>
          <cell r="AX18">
            <v>106.3</v>
          </cell>
          <cell r="AY18">
            <v>732</v>
          </cell>
          <cell r="AZ18">
            <v>742</v>
          </cell>
          <cell r="BA18">
            <v>111</v>
          </cell>
        </row>
        <row r="19">
          <cell r="AV19">
            <v>40</v>
          </cell>
          <cell r="AW19">
            <v>56.7</v>
          </cell>
          <cell r="AX19">
            <v>26</v>
          </cell>
        </row>
        <row r="20">
          <cell r="AV20">
            <v>690.3</v>
          </cell>
          <cell r="AW20">
            <v>541</v>
          </cell>
          <cell r="AX20">
            <v>92</v>
          </cell>
          <cell r="AY20">
            <v>785</v>
          </cell>
          <cell r="AZ20">
            <v>680</v>
          </cell>
          <cell r="BA20">
            <v>100</v>
          </cell>
        </row>
        <row r="21">
          <cell r="AV21">
            <v>471.90000000000003</v>
          </cell>
          <cell r="AW21">
            <v>301.3</v>
          </cell>
          <cell r="AX21">
            <v>20.7</v>
          </cell>
        </row>
      </sheetData>
      <sheetData sheetId="1"/>
      <sheetData sheetId="2">
        <row r="7">
          <cell r="E7">
            <v>275</v>
          </cell>
          <cell r="H7">
            <v>275</v>
          </cell>
        </row>
        <row r="8">
          <cell r="E8">
            <v>0</v>
          </cell>
          <cell r="H8">
            <v>0</v>
          </cell>
        </row>
        <row r="9">
          <cell r="E9">
            <v>358</v>
          </cell>
          <cell r="H9">
            <v>343</v>
          </cell>
        </row>
        <row r="10">
          <cell r="E10">
            <v>344</v>
          </cell>
          <cell r="H10">
            <v>327</v>
          </cell>
        </row>
        <row r="11">
          <cell r="E11">
            <v>0</v>
          </cell>
          <cell r="H11">
            <v>0</v>
          </cell>
        </row>
        <row r="12">
          <cell r="E12">
            <v>610</v>
          </cell>
          <cell r="H12">
            <v>610</v>
          </cell>
        </row>
        <row r="13">
          <cell r="E13">
            <v>275</v>
          </cell>
          <cell r="H13">
            <v>275</v>
          </cell>
        </row>
        <row r="14">
          <cell r="E14">
            <v>0</v>
          </cell>
          <cell r="H14">
            <v>0</v>
          </cell>
        </row>
        <row r="15">
          <cell r="E15">
            <v>601</v>
          </cell>
          <cell r="H15">
            <v>601</v>
          </cell>
        </row>
        <row r="16">
          <cell r="E16">
            <v>372</v>
          </cell>
          <cell r="H16">
            <v>357</v>
          </cell>
        </row>
        <row r="17">
          <cell r="E17">
            <v>526</v>
          </cell>
          <cell r="H17">
            <v>526</v>
          </cell>
        </row>
        <row r="18">
          <cell r="E18">
            <v>435</v>
          </cell>
          <cell r="H18">
            <v>405</v>
          </cell>
        </row>
        <row r="19">
          <cell r="E19">
            <v>345</v>
          </cell>
          <cell r="H19">
            <v>330</v>
          </cell>
        </row>
        <row r="20">
          <cell r="E20">
            <v>0</v>
          </cell>
          <cell r="H20">
            <v>0</v>
          </cell>
        </row>
        <row r="21">
          <cell r="E21">
            <v>0</v>
          </cell>
          <cell r="H21">
            <v>0</v>
          </cell>
        </row>
        <row r="22">
          <cell r="E22">
            <v>457</v>
          </cell>
          <cell r="H22">
            <v>414</v>
          </cell>
        </row>
        <row r="23">
          <cell r="E23">
            <v>293</v>
          </cell>
          <cell r="H23">
            <v>293</v>
          </cell>
        </row>
        <row r="24">
          <cell r="E24">
            <v>0</v>
          </cell>
          <cell r="H24">
            <v>0</v>
          </cell>
        </row>
        <row r="25">
          <cell r="E25">
            <v>519</v>
          </cell>
          <cell r="H25">
            <v>504</v>
          </cell>
        </row>
        <row r="26">
          <cell r="E26">
            <v>280</v>
          </cell>
          <cell r="H26">
            <v>280</v>
          </cell>
        </row>
        <row r="27">
          <cell r="E27">
            <v>630</v>
          </cell>
          <cell r="H27">
            <v>630</v>
          </cell>
        </row>
        <row r="28">
          <cell r="E28">
            <v>277</v>
          </cell>
          <cell r="H28">
            <v>277</v>
          </cell>
        </row>
        <row r="29">
          <cell r="E29">
            <v>0</v>
          </cell>
          <cell r="H29">
            <v>0</v>
          </cell>
        </row>
        <row r="30">
          <cell r="E30">
            <v>490</v>
          </cell>
          <cell r="H30">
            <v>490</v>
          </cell>
        </row>
        <row r="31">
          <cell r="E31">
            <v>332</v>
          </cell>
          <cell r="H31">
            <v>332</v>
          </cell>
        </row>
        <row r="32">
          <cell r="E32">
            <v>200</v>
          </cell>
          <cell r="H32">
            <v>200</v>
          </cell>
        </row>
      </sheetData>
      <sheetData sheetId="3"/>
      <sheetData sheetId="4"/>
      <sheetData sheetId="5"/>
      <sheetData sheetId="6">
        <row r="17">
          <cell r="C17">
            <v>12017.593000000001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38"/>
  <sheetViews>
    <sheetView tabSelected="1" zoomScale="110" zoomScaleNormal="110" workbookViewId="0">
      <selection activeCell="A7" sqref="A7"/>
    </sheetView>
  </sheetViews>
  <sheetFormatPr defaultColWidth="9.109375" defaultRowHeight="12.45" x14ac:dyDescent="0.3"/>
  <cols>
    <col min="1" max="1" width="8.109375" style="3" customWidth="1"/>
    <col min="2" max="2" width="23.5546875" style="3" customWidth="1"/>
    <col min="3" max="3" width="43" style="4" customWidth="1"/>
    <col min="4" max="4" width="23.33203125" style="3" customWidth="1"/>
    <col min="5" max="5" width="16.88671875" style="3" customWidth="1"/>
    <col min="6" max="6" width="15.5546875" style="3" customWidth="1"/>
    <col min="7" max="7" width="18.109375" style="3" customWidth="1"/>
    <col min="8" max="8" width="16.109375" style="3" customWidth="1"/>
    <col min="9" max="9" width="17.6640625" style="3" customWidth="1"/>
    <col min="10" max="11" width="18.6640625" style="3" customWidth="1"/>
    <col min="12" max="12" width="21.6640625" style="5" customWidth="1"/>
    <col min="13" max="13" width="19" style="3" customWidth="1"/>
    <col min="14" max="14" width="17.109375" style="3" customWidth="1"/>
    <col min="15" max="15" width="17.6640625" style="3" customWidth="1"/>
    <col min="16" max="16" width="18.6640625" style="3" customWidth="1"/>
    <col min="17" max="17" width="16.88671875" style="3" customWidth="1"/>
    <col min="18" max="25" width="9.109375" style="3" hidden="1" customWidth="1"/>
    <col min="26" max="47" width="9.109375" style="3" customWidth="1"/>
    <col min="48" max="16384" width="9.109375" style="3"/>
  </cols>
  <sheetData>
    <row r="2" spans="1:17" ht="15.05" x14ac:dyDescent="0.3">
      <c r="P2" s="6" t="s">
        <v>11</v>
      </c>
      <c r="Q2" s="6"/>
    </row>
    <row r="3" spans="1:17" ht="15.05" x14ac:dyDescent="0.3">
      <c r="P3" s="6" t="s">
        <v>23</v>
      </c>
      <c r="Q3" s="6"/>
    </row>
    <row r="4" spans="1:17" ht="15.05" x14ac:dyDescent="0.3">
      <c r="P4" s="6" t="s">
        <v>23</v>
      </c>
      <c r="Q4" s="6"/>
    </row>
    <row r="7" spans="1:17" ht="17.7" x14ac:dyDescent="0.3">
      <c r="A7" s="7" t="s">
        <v>12</v>
      </c>
      <c r="C7" s="8"/>
    </row>
    <row r="9" spans="1:17" x14ac:dyDescent="0.3">
      <c r="A9" s="3" t="s">
        <v>9</v>
      </c>
    </row>
    <row r="10" spans="1:17" x14ac:dyDescent="0.3">
      <c r="A10" s="9" t="s">
        <v>0</v>
      </c>
    </row>
    <row r="11" spans="1:17" x14ac:dyDescent="0.3">
      <c r="A11" s="10" t="s">
        <v>0</v>
      </c>
    </row>
    <row r="12" spans="1:17" ht="155.94999999999999" customHeight="1" x14ac:dyDescent="0.3">
      <c r="A12" s="1" t="s">
        <v>100</v>
      </c>
      <c r="B12" s="1" t="s">
        <v>8</v>
      </c>
      <c r="C12" s="1" t="s">
        <v>5</v>
      </c>
      <c r="D12" s="1" t="s">
        <v>10</v>
      </c>
      <c r="E12" s="1" t="s">
        <v>6</v>
      </c>
      <c r="F12" s="1" t="s">
        <v>101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17</v>
      </c>
      <c r="L12" s="11" t="s">
        <v>102</v>
      </c>
      <c r="M12" s="1" t="s">
        <v>18</v>
      </c>
      <c r="N12" s="1" t="s">
        <v>19</v>
      </c>
      <c r="O12" s="1" t="s">
        <v>20</v>
      </c>
      <c r="P12" s="1" t="s">
        <v>21</v>
      </c>
      <c r="Q12" s="1" t="s">
        <v>22</v>
      </c>
    </row>
    <row r="13" spans="1:17" ht="20.3" customHeight="1" x14ac:dyDescent="0.3">
      <c r="A13" s="12" t="s">
        <v>4</v>
      </c>
      <c r="B13" s="12" t="s">
        <v>3</v>
      </c>
      <c r="C13" s="12" t="s">
        <v>2</v>
      </c>
      <c r="D13" s="12" t="s">
        <v>1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3">
        <v>12</v>
      </c>
      <c r="M13" s="12">
        <v>13</v>
      </c>
      <c r="N13" s="12">
        <v>14</v>
      </c>
      <c r="O13" s="12">
        <v>15</v>
      </c>
      <c r="P13" s="12">
        <v>16</v>
      </c>
      <c r="Q13" s="12">
        <v>17</v>
      </c>
    </row>
    <row r="14" spans="1:17" ht="72" customHeight="1" x14ac:dyDescent="0.3">
      <c r="A14" s="14">
        <v>1</v>
      </c>
      <c r="B14" s="14" t="s">
        <v>28</v>
      </c>
      <c r="C14" s="15" t="s">
        <v>24</v>
      </c>
      <c r="D14" s="14" t="s">
        <v>29</v>
      </c>
      <c r="E14" s="16" t="s">
        <v>27</v>
      </c>
      <c r="F14" s="16" t="s">
        <v>25</v>
      </c>
      <c r="G14" s="16">
        <v>277.10000000000002</v>
      </c>
      <c r="H14" s="16">
        <v>285</v>
      </c>
      <c r="I14" s="16">
        <f>'[1]объём 2021(сады) (2)'!E7</f>
        <v>275</v>
      </c>
      <c r="J14" s="16">
        <f>I14</f>
        <v>275</v>
      </c>
      <c r="K14" s="16">
        <f>J14</f>
        <v>275</v>
      </c>
      <c r="L14" s="17" t="s">
        <v>95</v>
      </c>
      <c r="M14" s="18">
        <v>12017.593000000001</v>
      </c>
      <c r="N14" s="18">
        <v>12880.27</v>
      </c>
      <c r="O14" s="18">
        <v>12684.212859119689</v>
      </c>
      <c r="P14" s="18">
        <v>12684.212859119689</v>
      </c>
      <c r="Q14" s="18">
        <v>12684.212859119689</v>
      </c>
    </row>
    <row r="15" spans="1:17" ht="49.75" x14ac:dyDescent="0.3">
      <c r="A15" s="19"/>
      <c r="B15" s="19"/>
      <c r="C15" s="16" t="s">
        <v>26</v>
      </c>
      <c r="D15" s="20"/>
      <c r="E15" s="16" t="s">
        <v>27</v>
      </c>
      <c r="F15" s="16" t="s">
        <v>25</v>
      </c>
      <c r="G15" s="16">
        <v>277.10000000000002</v>
      </c>
      <c r="H15" s="16">
        <v>285</v>
      </c>
      <c r="I15" s="16">
        <f>'[1]объём 2021(сады) (2)'!H7</f>
        <v>275</v>
      </c>
      <c r="J15" s="16">
        <f t="shared" ref="J15:K30" si="0">I15</f>
        <v>275</v>
      </c>
      <c r="K15" s="16">
        <f t="shared" si="0"/>
        <v>275</v>
      </c>
      <c r="L15" s="17" t="s">
        <v>95</v>
      </c>
      <c r="M15" s="18">
        <v>2268.4969999999998</v>
      </c>
      <c r="N15" s="18">
        <v>2286.0920000000001</v>
      </c>
      <c r="O15" s="18">
        <v>1855.8418716386077</v>
      </c>
      <c r="P15" s="18">
        <v>1855.8418716386077</v>
      </c>
      <c r="Q15" s="18">
        <v>1855.8418716386077</v>
      </c>
    </row>
    <row r="16" spans="1:17" ht="186.55" x14ac:dyDescent="0.3">
      <c r="A16" s="20"/>
      <c r="B16" s="20"/>
      <c r="C16" s="16" t="str">
        <f>C14</f>
        <v>Реализация основных общеобразовательных программ дошкольного образования</v>
      </c>
      <c r="D16" s="21" t="s">
        <v>83</v>
      </c>
      <c r="E16" s="16" t="str">
        <f>E14</f>
        <v>Среднегодовая численность потребителей муниципальной услуги</v>
      </c>
      <c r="F16" s="16" t="str">
        <f t="shared" ref="F16:H16" si="1">F14</f>
        <v>чел.</v>
      </c>
      <c r="G16" s="16">
        <f t="shared" si="1"/>
        <v>277.10000000000002</v>
      </c>
      <c r="H16" s="16">
        <f t="shared" si="1"/>
        <v>285</v>
      </c>
      <c r="I16" s="16">
        <f>'[1]объём 2021(сады) (2)'!E7</f>
        <v>275</v>
      </c>
      <c r="J16" s="16">
        <f t="shared" si="0"/>
        <v>275</v>
      </c>
      <c r="K16" s="16">
        <f t="shared" si="0"/>
        <v>275</v>
      </c>
      <c r="L16" s="17" t="s">
        <v>82</v>
      </c>
      <c r="M16" s="18">
        <v>26581.527999999998</v>
      </c>
      <c r="N16" s="18">
        <v>26232</v>
      </c>
      <c r="O16" s="18">
        <v>26232</v>
      </c>
      <c r="P16" s="18">
        <v>26232</v>
      </c>
      <c r="Q16" s="18">
        <v>26232</v>
      </c>
    </row>
    <row r="17" spans="1:17" ht="72" customHeight="1" x14ac:dyDescent="0.3">
      <c r="A17" s="14">
        <v>2</v>
      </c>
      <c r="B17" s="14" t="s">
        <v>30</v>
      </c>
      <c r="C17" s="16" t="s">
        <v>24</v>
      </c>
      <c r="D17" s="14" t="s">
        <v>29</v>
      </c>
      <c r="E17" s="16" t="s">
        <v>27</v>
      </c>
      <c r="F17" s="16" t="s">
        <v>25</v>
      </c>
      <c r="G17" s="16">
        <v>175</v>
      </c>
      <c r="H17" s="16">
        <v>174</v>
      </c>
      <c r="I17" s="16">
        <f>'[1]объём 2021(сады) (2)'!E8</f>
        <v>0</v>
      </c>
      <c r="J17" s="16">
        <f t="shared" si="0"/>
        <v>0</v>
      </c>
      <c r="K17" s="16">
        <f t="shared" si="0"/>
        <v>0</v>
      </c>
      <c r="L17" s="17" t="s">
        <v>96</v>
      </c>
      <c r="M17" s="18">
        <v>8571.6530000000002</v>
      </c>
      <c r="N17" s="18">
        <v>10013.14</v>
      </c>
      <c r="O17" s="18">
        <v>0</v>
      </c>
      <c r="P17" s="18">
        <v>0</v>
      </c>
      <c r="Q17" s="18">
        <v>0</v>
      </c>
    </row>
    <row r="18" spans="1:17" ht="49.75" x14ac:dyDescent="0.3">
      <c r="A18" s="19"/>
      <c r="B18" s="19"/>
      <c r="C18" s="16" t="s">
        <v>26</v>
      </c>
      <c r="D18" s="20"/>
      <c r="E18" s="16" t="s">
        <v>27</v>
      </c>
      <c r="F18" s="16" t="s">
        <v>25</v>
      </c>
      <c r="G18" s="16">
        <v>175</v>
      </c>
      <c r="H18" s="16">
        <v>174</v>
      </c>
      <c r="I18" s="16">
        <f>'[1]объём 2021(сады) (2)'!H8</f>
        <v>0</v>
      </c>
      <c r="J18" s="16">
        <f t="shared" si="0"/>
        <v>0</v>
      </c>
      <c r="K18" s="16">
        <f t="shared" si="0"/>
        <v>0</v>
      </c>
      <c r="L18" s="17" t="s">
        <v>96</v>
      </c>
      <c r="M18" s="18">
        <v>1384.9770000000001</v>
      </c>
      <c r="N18" s="18">
        <v>1413.22</v>
      </c>
      <c r="O18" s="18">
        <v>0</v>
      </c>
      <c r="P18" s="18">
        <v>0</v>
      </c>
      <c r="Q18" s="18">
        <v>0</v>
      </c>
    </row>
    <row r="19" spans="1:17" ht="186.55" x14ac:dyDescent="0.3">
      <c r="A19" s="20"/>
      <c r="B19" s="20"/>
      <c r="C19" s="16" t="str">
        <f>C17</f>
        <v>Реализация основных общеобразовательных программ дошкольного образования</v>
      </c>
      <c r="D19" s="21" t="s">
        <v>83</v>
      </c>
      <c r="E19" s="16" t="str">
        <f>E17</f>
        <v>Среднегодовая численность потребителей муниципальной услуги</v>
      </c>
      <c r="F19" s="16" t="str">
        <f t="shared" ref="F19:H19" si="2">F17</f>
        <v>чел.</v>
      </c>
      <c r="G19" s="16">
        <f t="shared" si="2"/>
        <v>175</v>
      </c>
      <c r="H19" s="16">
        <f t="shared" si="2"/>
        <v>174</v>
      </c>
      <c r="I19" s="16">
        <f>'[1]объём 2021(сады) (2)'!E8</f>
        <v>0</v>
      </c>
      <c r="J19" s="16">
        <f t="shared" si="0"/>
        <v>0</v>
      </c>
      <c r="K19" s="16">
        <f t="shared" si="0"/>
        <v>0</v>
      </c>
      <c r="L19" s="17" t="s">
        <v>84</v>
      </c>
      <c r="M19" s="18">
        <v>16994.039959999998</v>
      </c>
      <c r="N19" s="18">
        <v>15835</v>
      </c>
      <c r="O19" s="18">
        <v>15835</v>
      </c>
      <c r="P19" s="18">
        <v>15835</v>
      </c>
      <c r="Q19" s="18">
        <v>15835</v>
      </c>
    </row>
    <row r="20" spans="1:17" ht="66.8" customHeight="1" x14ac:dyDescent="0.3">
      <c r="A20" s="14">
        <v>3</v>
      </c>
      <c r="B20" s="14" t="s">
        <v>31</v>
      </c>
      <c r="C20" s="16" t="s">
        <v>24</v>
      </c>
      <c r="D20" s="14" t="s">
        <v>29</v>
      </c>
      <c r="E20" s="16" t="s">
        <v>27</v>
      </c>
      <c r="F20" s="16" t="s">
        <v>25</v>
      </c>
      <c r="G20" s="16">
        <v>198.4</v>
      </c>
      <c r="H20" s="16">
        <v>213</v>
      </c>
      <c r="I20" s="16">
        <f>'[1]объём 2021(сады) (2)'!E9</f>
        <v>358</v>
      </c>
      <c r="J20" s="16">
        <f t="shared" si="0"/>
        <v>358</v>
      </c>
      <c r="K20" s="16">
        <f t="shared" si="0"/>
        <v>358</v>
      </c>
      <c r="L20" s="17" t="s">
        <v>96</v>
      </c>
      <c r="M20" s="18">
        <v>10900.751</v>
      </c>
      <c r="N20" s="18">
        <v>15481.7</v>
      </c>
      <c r="O20" s="18">
        <v>13882.649852675342</v>
      </c>
      <c r="P20" s="18">
        <v>13882.649852675342</v>
      </c>
      <c r="Q20" s="18">
        <v>13882.649852675342</v>
      </c>
    </row>
    <row r="21" spans="1:17" ht="68.25" customHeight="1" x14ac:dyDescent="0.3">
      <c r="A21" s="19"/>
      <c r="B21" s="19"/>
      <c r="C21" s="16" t="s">
        <v>26</v>
      </c>
      <c r="D21" s="20" t="s">
        <v>29</v>
      </c>
      <c r="E21" s="16" t="s">
        <v>27</v>
      </c>
      <c r="F21" s="16" t="s">
        <v>25</v>
      </c>
      <c r="G21" s="16">
        <v>198.4</v>
      </c>
      <c r="H21" s="16">
        <v>198</v>
      </c>
      <c r="I21" s="16">
        <f>'[1]объём 2021(сады) (2)'!H9</f>
        <v>343</v>
      </c>
      <c r="J21" s="16">
        <f t="shared" si="0"/>
        <v>343</v>
      </c>
      <c r="K21" s="16">
        <f t="shared" si="0"/>
        <v>343</v>
      </c>
      <c r="L21" s="17" t="s">
        <v>96</v>
      </c>
      <c r="M21" s="18">
        <v>1576.009</v>
      </c>
      <c r="N21" s="18">
        <v>1604.421</v>
      </c>
      <c r="O21" s="18">
        <v>2314.7407873142874</v>
      </c>
      <c r="P21" s="18">
        <v>2314.7407873142874</v>
      </c>
      <c r="Q21" s="18">
        <v>2314.7407873142874</v>
      </c>
    </row>
    <row r="22" spans="1:17" ht="68.25" customHeight="1" x14ac:dyDescent="0.3">
      <c r="A22" s="20"/>
      <c r="B22" s="20"/>
      <c r="C22" s="16" t="str">
        <f>C20</f>
        <v>Реализация основных общеобразовательных программ дошкольного образования</v>
      </c>
      <c r="D22" s="21" t="s">
        <v>83</v>
      </c>
      <c r="E22" s="16" t="str">
        <f>E20</f>
        <v>Среднегодовая численность потребителей муниципальной услуги</v>
      </c>
      <c r="F22" s="16" t="str">
        <f t="shared" ref="F22:H22" si="3">F20</f>
        <v>чел.</v>
      </c>
      <c r="G22" s="16">
        <f t="shared" si="3"/>
        <v>198.4</v>
      </c>
      <c r="H22" s="16">
        <f t="shared" si="3"/>
        <v>213</v>
      </c>
      <c r="I22" s="16">
        <f>'[1]объём 2021(сады) (2)'!E9</f>
        <v>358</v>
      </c>
      <c r="J22" s="16">
        <f t="shared" si="0"/>
        <v>358</v>
      </c>
      <c r="K22" s="16">
        <f t="shared" si="0"/>
        <v>358</v>
      </c>
      <c r="L22" s="17" t="s">
        <v>84</v>
      </c>
      <c r="M22" s="18">
        <v>22602.380010000001</v>
      </c>
      <c r="N22" s="18">
        <v>21720</v>
      </c>
      <c r="O22" s="18">
        <v>21720</v>
      </c>
      <c r="P22" s="18">
        <v>21720</v>
      </c>
      <c r="Q22" s="18">
        <v>21720</v>
      </c>
    </row>
    <row r="23" spans="1:17" ht="49.75" x14ac:dyDescent="0.3">
      <c r="A23" s="14">
        <v>4</v>
      </c>
      <c r="B23" s="14" t="s">
        <v>32</v>
      </c>
      <c r="C23" s="16" t="s">
        <v>24</v>
      </c>
      <c r="D23" s="14" t="s">
        <v>29</v>
      </c>
      <c r="E23" s="16" t="s">
        <v>27</v>
      </c>
      <c r="F23" s="16" t="s">
        <v>25</v>
      </c>
      <c r="G23" s="16">
        <v>348.4</v>
      </c>
      <c r="H23" s="16">
        <v>348</v>
      </c>
      <c r="I23" s="16">
        <f>'[1]объём 2021(сады) (2)'!E10</f>
        <v>344</v>
      </c>
      <c r="J23" s="16">
        <f t="shared" si="0"/>
        <v>344</v>
      </c>
      <c r="K23" s="16">
        <f t="shared" si="0"/>
        <v>344</v>
      </c>
      <c r="L23" s="17" t="s">
        <v>96</v>
      </c>
      <c r="M23" s="18">
        <v>21763.919000000002</v>
      </c>
      <c r="N23" s="18">
        <v>28447.05</v>
      </c>
      <c r="O23" s="18">
        <v>26318.515443165761</v>
      </c>
      <c r="P23" s="18">
        <v>26318.515443165761</v>
      </c>
      <c r="Q23" s="18">
        <v>26318.515443165761</v>
      </c>
    </row>
    <row r="24" spans="1:17" ht="49.75" x14ac:dyDescent="0.3">
      <c r="A24" s="19"/>
      <c r="B24" s="19"/>
      <c r="C24" s="16" t="s">
        <v>26</v>
      </c>
      <c r="D24" s="20"/>
      <c r="E24" s="16" t="s">
        <v>27</v>
      </c>
      <c r="F24" s="16" t="s">
        <v>25</v>
      </c>
      <c r="G24" s="16">
        <v>348.4</v>
      </c>
      <c r="H24" s="16">
        <v>331</v>
      </c>
      <c r="I24" s="16">
        <f>'[1]объём 2021(сады) (2)'!H10</f>
        <v>327</v>
      </c>
      <c r="J24" s="16">
        <f t="shared" si="0"/>
        <v>327</v>
      </c>
      <c r="K24" s="16">
        <f t="shared" si="0"/>
        <v>327</v>
      </c>
      <c r="L24" s="17" t="s">
        <v>96</v>
      </c>
      <c r="M24" s="18">
        <v>2634.6410000000001</v>
      </c>
      <c r="N24" s="18">
        <v>2718.3710000000001</v>
      </c>
      <c r="O24" s="18">
        <v>2206.764524108441</v>
      </c>
      <c r="P24" s="18">
        <v>2206.764524108441</v>
      </c>
      <c r="Q24" s="18">
        <v>2206.764524108441</v>
      </c>
    </row>
    <row r="25" spans="1:17" ht="186.55" x14ac:dyDescent="0.3">
      <c r="A25" s="20"/>
      <c r="B25" s="20"/>
      <c r="C25" s="16" t="str">
        <f>C23</f>
        <v>Реализация основных общеобразовательных программ дошкольного образования</v>
      </c>
      <c r="D25" s="21" t="s">
        <v>83</v>
      </c>
      <c r="E25" s="16" t="str">
        <f>E23</f>
        <v>Среднегодовая численность потребителей муниципальной услуги</v>
      </c>
      <c r="F25" s="16" t="str">
        <f t="shared" ref="F25:H25" si="4">F23</f>
        <v>чел.</v>
      </c>
      <c r="G25" s="16">
        <f t="shared" si="4"/>
        <v>348.4</v>
      </c>
      <c r="H25" s="16">
        <f t="shared" si="4"/>
        <v>348</v>
      </c>
      <c r="I25" s="16">
        <f>'[1]объём 2021(сады) (2)'!E10</f>
        <v>344</v>
      </c>
      <c r="J25" s="16">
        <f t="shared" si="0"/>
        <v>344</v>
      </c>
      <c r="K25" s="16">
        <f t="shared" si="0"/>
        <v>344</v>
      </c>
      <c r="L25" s="17" t="s">
        <v>84</v>
      </c>
      <c r="M25" s="18">
        <v>44109.504999999997</v>
      </c>
      <c r="N25" s="18">
        <v>37926</v>
      </c>
      <c r="O25" s="18">
        <v>37926</v>
      </c>
      <c r="P25" s="18">
        <v>37926</v>
      </c>
      <c r="Q25" s="18">
        <v>37926</v>
      </c>
    </row>
    <row r="26" spans="1:17" ht="71.2" customHeight="1" x14ac:dyDescent="0.3">
      <c r="A26" s="14">
        <v>5</v>
      </c>
      <c r="B26" s="14" t="s">
        <v>33</v>
      </c>
      <c r="C26" s="16" t="s">
        <v>24</v>
      </c>
      <c r="D26" s="14" t="s">
        <v>29</v>
      </c>
      <c r="E26" s="16" t="s">
        <v>27</v>
      </c>
      <c r="F26" s="16" t="s">
        <v>25</v>
      </c>
      <c r="G26" s="16">
        <v>290.10000000000002</v>
      </c>
      <c r="H26" s="16">
        <v>290</v>
      </c>
      <c r="I26" s="16">
        <f>'[1]объём 2021(сады) (2)'!E11</f>
        <v>0</v>
      </c>
      <c r="J26" s="16">
        <f t="shared" si="0"/>
        <v>0</v>
      </c>
      <c r="K26" s="16">
        <f t="shared" si="0"/>
        <v>0</v>
      </c>
      <c r="L26" s="17" t="s">
        <v>95</v>
      </c>
      <c r="M26" s="18">
        <v>13187.672</v>
      </c>
      <c r="N26" s="18">
        <v>10024.26</v>
      </c>
      <c r="O26" s="18">
        <v>0</v>
      </c>
      <c r="P26" s="18">
        <v>0</v>
      </c>
      <c r="Q26" s="18">
        <v>0</v>
      </c>
    </row>
    <row r="27" spans="1:17" ht="49.75" x14ac:dyDescent="0.3">
      <c r="A27" s="19"/>
      <c r="B27" s="19"/>
      <c r="C27" s="16" t="s">
        <v>26</v>
      </c>
      <c r="D27" s="20"/>
      <c r="E27" s="16" t="s">
        <v>27</v>
      </c>
      <c r="F27" s="16" t="s">
        <v>25</v>
      </c>
      <c r="G27" s="16">
        <v>290.10000000000002</v>
      </c>
      <c r="H27" s="16">
        <v>284</v>
      </c>
      <c r="I27" s="16">
        <f>'[1]объём 2021(сады) (2)'!H11</f>
        <v>0</v>
      </c>
      <c r="J27" s="16">
        <f t="shared" si="0"/>
        <v>0</v>
      </c>
      <c r="K27" s="16">
        <f t="shared" si="0"/>
        <v>0</v>
      </c>
      <c r="L27" s="17" t="s">
        <v>95</v>
      </c>
      <c r="M27" s="18">
        <v>2260.538</v>
      </c>
      <c r="N27" s="18">
        <v>2344.2829999999999</v>
      </c>
      <c r="O27" s="18">
        <v>0</v>
      </c>
      <c r="P27" s="18">
        <v>0</v>
      </c>
      <c r="Q27" s="18">
        <v>0</v>
      </c>
    </row>
    <row r="28" spans="1:17" ht="186.55" x14ac:dyDescent="0.3">
      <c r="A28" s="20"/>
      <c r="B28" s="20"/>
      <c r="C28" s="16" t="str">
        <f>C26</f>
        <v>Реализация основных общеобразовательных программ дошкольного образования</v>
      </c>
      <c r="D28" s="21" t="s">
        <v>83</v>
      </c>
      <c r="E28" s="16" t="str">
        <f>E26</f>
        <v>Среднегодовая численность потребителей муниципальной услуги</v>
      </c>
      <c r="F28" s="16" t="str">
        <f t="shared" ref="F28:H28" si="5">F26</f>
        <v>чел.</v>
      </c>
      <c r="G28" s="16">
        <f t="shared" si="5"/>
        <v>290.10000000000002</v>
      </c>
      <c r="H28" s="16">
        <f t="shared" si="5"/>
        <v>290</v>
      </c>
      <c r="I28" s="16">
        <f>'[1]объём 2021(сады) (2)'!E11</f>
        <v>0</v>
      </c>
      <c r="J28" s="16">
        <f t="shared" si="0"/>
        <v>0</v>
      </c>
      <c r="K28" s="16">
        <f t="shared" si="0"/>
        <v>0</v>
      </c>
      <c r="L28" s="17" t="s">
        <v>82</v>
      </c>
      <c r="M28" s="18">
        <v>25500.750019999999</v>
      </c>
      <c r="N28" s="18">
        <v>27760</v>
      </c>
      <c r="O28" s="18">
        <v>27760</v>
      </c>
      <c r="P28" s="18">
        <v>27760</v>
      </c>
      <c r="Q28" s="18">
        <v>27760</v>
      </c>
    </row>
    <row r="29" spans="1:17" ht="49.75" x14ac:dyDescent="0.3">
      <c r="A29" s="14">
        <v>6</v>
      </c>
      <c r="B29" s="14" t="s">
        <v>34</v>
      </c>
      <c r="C29" s="16" t="s">
        <v>24</v>
      </c>
      <c r="D29" s="14" t="s">
        <v>29</v>
      </c>
      <c r="E29" s="16" t="s">
        <v>27</v>
      </c>
      <c r="F29" s="16" t="s">
        <v>25</v>
      </c>
      <c r="G29" s="16">
        <v>285.39999999999998</v>
      </c>
      <c r="H29" s="16">
        <v>280</v>
      </c>
      <c r="I29" s="16">
        <f>'[1]объём 2021(сады) (2)'!E12</f>
        <v>610</v>
      </c>
      <c r="J29" s="16">
        <f t="shared" si="0"/>
        <v>610</v>
      </c>
      <c r="K29" s="16">
        <f t="shared" si="0"/>
        <v>610</v>
      </c>
      <c r="L29" s="17" t="s">
        <v>96</v>
      </c>
      <c r="M29" s="18">
        <v>29399.341</v>
      </c>
      <c r="N29" s="18">
        <v>37498.639999999999</v>
      </c>
      <c r="O29" s="18">
        <v>43265.051586126458</v>
      </c>
      <c r="P29" s="18">
        <v>43265.051586126458</v>
      </c>
      <c r="Q29" s="18">
        <v>43265.051586126458</v>
      </c>
    </row>
    <row r="30" spans="1:17" ht="49.75" x14ac:dyDescent="0.3">
      <c r="A30" s="19"/>
      <c r="B30" s="19"/>
      <c r="C30" s="16" t="s">
        <v>26</v>
      </c>
      <c r="D30" s="20"/>
      <c r="E30" s="16" t="s">
        <v>27</v>
      </c>
      <c r="F30" s="16" t="s">
        <v>25</v>
      </c>
      <c r="G30" s="16">
        <v>285.39999999999998</v>
      </c>
      <c r="H30" s="16">
        <v>280</v>
      </c>
      <c r="I30" s="16">
        <f>'[1]объём 2021(сады) (2)'!H12</f>
        <v>610</v>
      </c>
      <c r="J30" s="16">
        <f t="shared" si="0"/>
        <v>610</v>
      </c>
      <c r="K30" s="16">
        <f t="shared" si="0"/>
        <v>610</v>
      </c>
      <c r="L30" s="17" t="s">
        <v>96</v>
      </c>
      <c r="M30" s="18">
        <v>2897.3090000000002</v>
      </c>
      <c r="N30" s="18">
        <v>2327.6570000000002</v>
      </c>
      <c r="O30" s="18">
        <v>4116.594121451637</v>
      </c>
      <c r="P30" s="18">
        <v>4116.594121451637</v>
      </c>
      <c r="Q30" s="18">
        <v>4116.594121451637</v>
      </c>
    </row>
    <row r="31" spans="1:17" ht="186.55" x14ac:dyDescent="0.3">
      <c r="A31" s="20"/>
      <c r="B31" s="20"/>
      <c r="C31" s="16" t="str">
        <f>C29</f>
        <v>Реализация основных общеобразовательных программ дошкольного образования</v>
      </c>
      <c r="D31" s="21" t="s">
        <v>83</v>
      </c>
      <c r="E31" s="16" t="str">
        <f>E29</f>
        <v>Среднегодовая численность потребителей муниципальной услуги</v>
      </c>
      <c r="F31" s="16" t="str">
        <f t="shared" ref="F31:H31" si="6">F29</f>
        <v>чел.</v>
      </c>
      <c r="G31" s="16">
        <f t="shared" si="6"/>
        <v>285.39999999999998</v>
      </c>
      <c r="H31" s="16">
        <f t="shared" si="6"/>
        <v>280</v>
      </c>
      <c r="I31" s="16">
        <f>'[1]объём 2021(сады) (2)'!E12</f>
        <v>610</v>
      </c>
      <c r="J31" s="16">
        <f t="shared" ref="J31:K46" si="7">I31</f>
        <v>610</v>
      </c>
      <c r="K31" s="16">
        <f t="shared" si="7"/>
        <v>610</v>
      </c>
      <c r="L31" s="17" t="s">
        <v>84</v>
      </c>
      <c r="M31" s="18">
        <v>45763.600250000003</v>
      </c>
      <c r="N31" s="18">
        <v>39289</v>
      </c>
      <c r="O31" s="18">
        <v>39289</v>
      </c>
      <c r="P31" s="18">
        <v>39289</v>
      </c>
      <c r="Q31" s="18">
        <v>39289</v>
      </c>
    </row>
    <row r="32" spans="1:17" ht="49.75" x14ac:dyDescent="0.3">
      <c r="A32" s="14">
        <v>7</v>
      </c>
      <c r="B32" s="14" t="s">
        <v>35</v>
      </c>
      <c r="C32" s="16" t="s">
        <v>24</v>
      </c>
      <c r="D32" s="14" t="s">
        <v>29</v>
      </c>
      <c r="E32" s="16" t="s">
        <v>27</v>
      </c>
      <c r="F32" s="16" t="s">
        <v>25</v>
      </c>
      <c r="G32" s="16">
        <v>275.39999999999998</v>
      </c>
      <c r="H32" s="16">
        <v>275</v>
      </c>
      <c r="I32" s="16">
        <f>'[1]объём 2021(сады) (2)'!E13</f>
        <v>275</v>
      </c>
      <c r="J32" s="16">
        <f t="shared" si="7"/>
        <v>275</v>
      </c>
      <c r="K32" s="16">
        <f t="shared" si="7"/>
        <v>275</v>
      </c>
      <c r="L32" s="17" t="s">
        <v>96</v>
      </c>
      <c r="M32" s="18">
        <v>11929.929</v>
      </c>
      <c r="N32" s="18">
        <v>13380.48</v>
      </c>
      <c r="O32" s="18">
        <v>12489.392859119689</v>
      </c>
      <c r="P32" s="18">
        <v>12489.392859119689</v>
      </c>
      <c r="Q32" s="18">
        <v>12489.392859119689</v>
      </c>
    </row>
    <row r="33" spans="1:17" ht="49.75" x14ac:dyDescent="0.3">
      <c r="A33" s="19"/>
      <c r="B33" s="19"/>
      <c r="C33" s="16" t="s">
        <v>26</v>
      </c>
      <c r="D33" s="20"/>
      <c r="E33" s="16" t="s">
        <v>27</v>
      </c>
      <c r="F33" s="16" t="s">
        <v>25</v>
      </c>
      <c r="G33" s="16">
        <v>275.39999999999998</v>
      </c>
      <c r="H33" s="16">
        <v>275</v>
      </c>
      <c r="I33" s="16">
        <f>'[1]объём 2021(сады) (2)'!H13</f>
        <v>275</v>
      </c>
      <c r="J33" s="16">
        <f t="shared" si="7"/>
        <v>275</v>
      </c>
      <c r="K33" s="16">
        <f t="shared" si="7"/>
        <v>275</v>
      </c>
      <c r="L33" s="17" t="s">
        <v>96</v>
      </c>
      <c r="M33" s="18">
        <v>2188.9009999999998</v>
      </c>
      <c r="N33" s="18">
        <v>2286.0920000000001</v>
      </c>
      <c r="O33" s="18">
        <v>1855.8418716386077</v>
      </c>
      <c r="P33" s="18">
        <v>1855.8418716386077</v>
      </c>
      <c r="Q33" s="18">
        <v>1855.8418716386077</v>
      </c>
    </row>
    <row r="34" spans="1:17" ht="186.55" x14ac:dyDescent="0.3">
      <c r="A34" s="20"/>
      <c r="B34" s="20"/>
      <c r="C34" s="16" t="str">
        <f>C32</f>
        <v>Реализация основных общеобразовательных программ дошкольного образования</v>
      </c>
      <c r="D34" s="21" t="s">
        <v>83</v>
      </c>
      <c r="E34" s="16" t="str">
        <f>E32</f>
        <v>Среднегодовая численность потребителей муниципальной услуги</v>
      </c>
      <c r="F34" s="16" t="str">
        <f t="shared" ref="F34:H34" si="8">F32</f>
        <v>чел.</v>
      </c>
      <c r="G34" s="16">
        <f t="shared" si="8"/>
        <v>275.39999999999998</v>
      </c>
      <c r="H34" s="16">
        <f t="shared" si="8"/>
        <v>275</v>
      </c>
      <c r="I34" s="16">
        <f>'[1]объём 2021(сады) (2)'!E13</f>
        <v>275</v>
      </c>
      <c r="J34" s="16">
        <f t="shared" si="7"/>
        <v>275</v>
      </c>
      <c r="K34" s="16">
        <f t="shared" si="7"/>
        <v>275</v>
      </c>
      <c r="L34" s="17" t="s">
        <v>84</v>
      </c>
      <c r="M34" s="18">
        <v>28457.914789999999</v>
      </c>
      <c r="N34" s="18">
        <v>28127</v>
      </c>
      <c r="O34" s="18">
        <v>28127</v>
      </c>
      <c r="P34" s="18">
        <v>28127</v>
      </c>
      <c r="Q34" s="18">
        <v>28127</v>
      </c>
    </row>
    <row r="35" spans="1:17" ht="49.75" x14ac:dyDescent="0.3">
      <c r="A35" s="14">
        <v>8</v>
      </c>
      <c r="B35" s="14" t="s">
        <v>46</v>
      </c>
      <c r="C35" s="16" t="s">
        <v>24</v>
      </c>
      <c r="D35" s="14" t="s">
        <v>29</v>
      </c>
      <c r="E35" s="16" t="s">
        <v>27</v>
      </c>
      <c r="F35" s="16" t="s">
        <v>25</v>
      </c>
      <c r="G35" s="16">
        <v>167.9</v>
      </c>
      <c r="H35" s="16">
        <v>167</v>
      </c>
      <c r="I35" s="16">
        <f>'[1]объём 2021(сады) (2)'!E14</f>
        <v>0</v>
      </c>
      <c r="J35" s="16">
        <f t="shared" si="7"/>
        <v>0</v>
      </c>
      <c r="K35" s="16">
        <f t="shared" si="7"/>
        <v>0</v>
      </c>
      <c r="L35" s="17" t="s">
        <v>96</v>
      </c>
      <c r="M35" s="18">
        <v>8475.02</v>
      </c>
      <c r="N35" s="18">
        <v>9967.4699999999993</v>
      </c>
      <c r="O35" s="18">
        <v>0</v>
      </c>
      <c r="P35" s="18">
        <v>0</v>
      </c>
      <c r="Q35" s="18">
        <v>0</v>
      </c>
    </row>
    <row r="36" spans="1:17" ht="49.75" x14ac:dyDescent="0.3">
      <c r="A36" s="19"/>
      <c r="B36" s="19"/>
      <c r="C36" s="16" t="s">
        <v>26</v>
      </c>
      <c r="D36" s="20"/>
      <c r="E36" s="16" t="s">
        <v>27</v>
      </c>
      <c r="F36" s="16" t="s">
        <v>25</v>
      </c>
      <c r="G36" s="16">
        <v>167.9</v>
      </c>
      <c r="H36" s="16">
        <v>167</v>
      </c>
      <c r="I36" s="16">
        <f>'[1]объём 2021(сады) (2)'!H14</f>
        <v>0</v>
      </c>
      <c r="J36" s="16">
        <f t="shared" si="7"/>
        <v>0</v>
      </c>
      <c r="K36" s="16">
        <f t="shared" si="7"/>
        <v>0</v>
      </c>
      <c r="L36" s="17" t="s">
        <v>96</v>
      </c>
      <c r="M36" s="18">
        <v>1329.26</v>
      </c>
      <c r="N36" s="18">
        <v>1429.846</v>
      </c>
      <c r="O36" s="18">
        <v>0</v>
      </c>
      <c r="P36" s="18">
        <v>0</v>
      </c>
      <c r="Q36" s="18">
        <v>0</v>
      </c>
    </row>
    <row r="37" spans="1:17" ht="186.55" x14ac:dyDescent="0.3">
      <c r="A37" s="20"/>
      <c r="B37" s="20"/>
      <c r="C37" s="16" t="str">
        <f>C35</f>
        <v>Реализация основных общеобразовательных программ дошкольного образования</v>
      </c>
      <c r="D37" s="21" t="s">
        <v>83</v>
      </c>
      <c r="E37" s="16" t="str">
        <f>E35</f>
        <v>Среднегодовая численность потребителей муниципальной услуги</v>
      </c>
      <c r="F37" s="16" t="str">
        <f t="shared" ref="F37:H37" si="9">F35</f>
        <v>чел.</v>
      </c>
      <c r="G37" s="16">
        <f t="shared" si="9"/>
        <v>167.9</v>
      </c>
      <c r="H37" s="16">
        <f t="shared" si="9"/>
        <v>167</v>
      </c>
      <c r="I37" s="16">
        <f>'[1]объём 2021(сады) (2)'!E14</f>
        <v>0</v>
      </c>
      <c r="J37" s="16">
        <f t="shared" si="7"/>
        <v>0</v>
      </c>
      <c r="K37" s="16">
        <f t="shared" si="7"/>
        <v>0</v>
      </c>
      <c r="L37" s="17" t="s">
        <v>84</v>
      </c>
      <c r="M37" s="18">
        <v>118166.70862999999</v>
      </c>
      <c r="N37" s="18">
        <v>17019</v>
      </c>
      <c r="O37" s="18">
        <v>17019</v>
      </c>
      <c r="P37" s="18">
        <v>17019</v>
      </c>
      <c r="Q37" s="18">
        <v>17019</v>
      </c>
    </row>
    <row r="38" spans="1:17" ht="49.75" x14ac:dyDescent="0.3">
      <c r="A38" s="14">
        <v>9</v>
      </c>
      <c r="B38" s="14" t="s">
        <v>36</v>
      </c>
      <c r="C38" s="16" t="s">
        <v>24</v>
      </c>
      <c r="D38" s="14" t="s">
        <v>29</v>
      </c>
      <c r="E38" s="16" t="s">
        <v>27</v>
      </c>
      <c r="F38" s="16" t="s">
        <v>25</v>
      </c>
      <c r="G38" s="16">
        <v>280.60000000000002</v>
      </c>
      <c r="H38" s="16">
        <v>280</v>
      </c>
      <c r="I38" s="16">
        <f>'[1]объём 2021(сады) (2)'!E15</f>
        <v>601</v>
      </c>
      <c r="J38" s="16">
        <f t="shared" si="7"/>
        <v>601</v>
      </c>
      <c r="K38" s="16">
        <f t="shared" si="7"/>
        <v>601</v>
      </c>
      <c r="L38" s="17" t="s">
        <v>95</v>
      </c>
      <c r="M38" s="18">
        <v>11828.181</v>
      </c>
      <c r="N38" s="18">
        <v>8875.44</v>
      </c>
      <c r="O38" s="18">
        <v>20369.015287349346</v>
      </c>
      <c r="P38" s="18">
        <v>20369.015287349346</v>
      </c>
      <c r="Q38" s="18">
        <v>20369.015287349346</v>
      </c>
    </row>
    <row r="39" spans="1:17" ht="49.75" x14ac:dyDescent="0.3">
      <c r="A39" s="19"/>
      <c r="B39" s="19"/>
      <c r="C39" s="16" t="s">
        <v>26</v>
      </c>
      <c r="D39" s="20"/>
      <c r="E39" s="16" t="s">
        <v>27</v>
      </c>
      <c r="F39" s="16" t="s">
        <v>25</v>
      </c>
      <c r="G39" s="16">
        <v>280.60000000000002</v>
      </c>
      <c r="H39" s="16">
        <v>280</v>
      </c>
      <c r="I39" s="16">
        <f>'[1]объём 2021(сады) (2)'!H15</f>
        <v>601</v>
      </c>
      <c r="J39" s="16">
        <f t="shared" si="7"/>
        <v>601</v>
      </c>
      <c r="K39" s="16">
        <f t="shared" si="7"/>
        <v>601</v>
      </c>
      <c r="L39" s="17" t="s">
        <v>95</v>
      </c>
      <c r="M39" s="18">
        <v>2228.6990000000001</v>
      </c>
      <c r="N39" s="18">
        <v>2327.6570000000002</v>
      </c>
      <c r="O39" s="18">
        <v>4055.8571182373057</v>
      </c>
      <c r="P39" s="18">
        <v>4055.8571182373057</v>
      </c>
      <c r="Q39" s="18">
        <v>4055.8571182373057</v>
      </c>
    </row>
    <row r="40" spans="1:17" ht="186.55" x14ac:dyDescent="0.3">
      <c r="A40" s="20"/>
      <c r="B40" s="20"/>
      <c r="C40" s="16" t="str">
        <f>C38</f>
        <v>Реализация основных общеобразовательных программ дошкольного образования</v>
      </c>
      <c r="D40" s="21" t="s">
        <v>83</v>
      </c>
      <c r="E40" s="16" t="str">
        <f>E38</f>
        <v>Среднегодовая численность потребителей муниципальной услуги</v>
      </c>
      <c r="F40" s="16" t="str">
        <f t="shared" ref="F40:H40" si="10">F38</f>
        <v>чел.</v>
      </c>
      <c r="G40" s="16">
        <f t="shared" si="10"/>
        <v>280.60000000000002</v>
      </c>
      <c r="H40" s="16">
        <f t="shared" si="10"/>
        <v>280</v>
      </c>
      <c r="I40" s="16">
        <f>'[1]объём 2021(сады) (2)'!E15</f>
        <v>601</v>
      </c>
      <c r="J40" s="16">
        <f t="shared" si="7"/>
        <v>601</v>
      </c>
      <c r="K40" s="16">
        <f t="shared" si="7"/>
        <v>601</v>
      </c>
      <c r="L40" s="17" t="s">
        <v>82</v>
      </c>
      <c r="M40" s="18">
        <v>26902.440689999999</v>
      </c>
      <c r="N40" s="18">
        <v>26365</v>
      </c>
      <c r="O40" s="18">
        <v>26365</v>
      </c>
      <c r="P40" s="18">
        <v>26365</v>
      </c>
      <c r="Q40" s="18">
        <v>26365</v>
      </c>
    </row>
    <row r="41" spans="1:17" ht="49.75" x14ac:dyDescent="0.3">
      <c r="A41" s="14">
        <v>10</v>
      </c>
      <c r="B41" s="14" t="s">
        <v>47</v>
      </c>
      <c r="C41" s="16" t="s">
        <v>24</v>
      </c>
      <c r="D41" s="14" t="s">
        <v>29</v>
      </c>
      <c r="E41" s="16" t="s">
        <v>27</v>
      </c>
      <c r="F41" s="16" t="s">
        <v>25</v>
      </c>
      <c r="G41" s="16">
        <v>373.5</v>
      </c>
      <c r="H41" s="16">
        <v>376</v>
      </c>
      <c r="I41" s="16">
        <f>'[1]объём 2021(сады) (2)'!E16</f>
        <v>372</v>
      </c>
      <c r="J41" s="16">
        <f t="shared" si="7"/>
        <v>372</v>
      </c>
      <c r="K41" s="16">
        <f t="shared" si="7"/>
        <v>372</v>
      </c>
      <c r="L41" s="17" t="s">
        <v>96</v>
      </c>
      <c r="M41" s="18">
        <v>13635.6</v>
      </c>
      <c r="N41" s="18">
        <v>10832.77</v>
      </c>
      <c r="O41" s="18">
        <v>13239.402513966976</v>
      </c>
      <c r="P41" s="18">
        <v>13239.402513966976</v>
      </c>
      <c r="Q41" s="18">
        <v>13239.402513966976</v>
      </c>
    </row>
    <row r="42" spans="1:17" ht="49.75" x14ac:dyDescent="0.3">
      <c r="A42" s="19"/>
      <c r="B42" s="19"/>
      <c r="C42" s="16" t="s">
        <v>26</v>
      </c>
      <c r="D42" s="20"/>
      <c r="E42" s="16" t="s">
        <v>27</v>
      </c>
      <c r="F42" s="16" t="s">
        <v>25</v>
      </c>
      <c r="G42" s="16">
        <v>373.5</v>
      </c>
      <c r="H42" s="16">
        <v>361</v>
      </c>
      <c r="I42" s="16">
        <f>'[1]объём 2021(сады) (2)'!H16</f>
        <v>357</v>
      </c>
      <c r="J42" s="16">
        <f t="shared" si="7"/>
        <v>357</v>
      </c>
      <c r="K42" s="16">
        <f t="shared" si="7"/>
        <v>357</v>
      </c>
      <c r="L42" s="17" t="s">
        <v>96</v>
      </c>
      <c r="M42" s="18">
        <v>2873.43</v>
      </c>
      <c r="N42" s="18">
        <v>2967.7620000000002</v>
      </c>
      <c r="O42" s="18">
        <v>2409.2193072973168</v>
      </c>
      <c r="P42" s="18">
        <v>2409.2193072973168</v>
      </c>
      <c r="Q42" s="18">
        <v>2409.2193072973168</v>
      </c>
    </row>
    <row r="43" spans="1:17" ht="186.55" x14ac:dyDescent="0.3">
      <c r="A43" s="20"/>
      <c r="B43" s="20"/>
      <c r="C43" s="16" t="str">
        <f>C41</f>
        <v>Реализация основных общеобразовательных программ дошкольного образования</v>
      </c>
      <c r="D43" s="21" t="s">
        <v>83</v>
      </c>
      <c r="E43" s="16" t="str">
        <f>E41</f>
        <v>Среднегодовая численность потребителей муниципальной услуги</v>
      </c>
      <c r="F43" s="16" t="str">
        <f t="shared" ref="F43:H43" si="11">F41</f>
        <v>чел.</v>
      </c>
      <c r="G43" s="16">
        <f t="shared" si="11"/>
        <v>373.5</v>
      </c>
      <c r="H43" s="16">
        <f t="shared" si="11"/>
        <v>376</v>
      </c>
      <c r="I43" s="16">
        <f>'[1]объём 2021(сады) (2)'!E16</f>
        <v>372</v>
      </c>
      <c r="J43" s="16">
        <f t="shared" si="7"/>
        <v>372</v>
      </c>
      <c r="K43" s="16">
        <f t="shared" si="7"/>
        <v>372</v>
      </c>
      <c r="L43" s="17" t="s">
        <v>84</v>
      </c>
      <c r="M43" s="18">
        <v>31524.783769999998</v>
      </c>
      <c r="N43" s="18">
        <v>34357</v>
      </c>
      <c r="O43" s="18">
        <v>34357</v>
      </c>
      <c r="P43" s="18">
        <v>34357</v>
      </c>
      <c r="Q43" s="18">
        <v>34357</v>
      </c>
    </row>
    <row r="44" spans="1:17" ht="49.75" x14ac:dyDescent="0.3">
      <c r="A44" s="14">
        <v>11</v>
      </c>
      <c r="B44" s="14" t="s">
        <v>37</v>
      </c>
      <c r="C44" s="16" t="s">
        <v>24</v>
      </c>
      <c r="D44" s="14" t="s">
        <v>29</v>
      </c>
      <c r="E44" s="16" t="s">
        <v>27</v>
      </c>
      <c r="F44" s="16" t="s">
        <v>25</v>
      </c>
      <c r="G44" s="16">
        <v>292.2</v>
      </c>
      <c r="H44" s="16">
        <v>290</v>
      </c>
      <c r="I44" s="16">
        <f>'[1]объём 2021(сады) (2)'!E17</f>
        <v>526</v>
      </c>
      <c r="J44" s="16">
        <f t="shared" si="7"/>
        <v>526</v>
      </c>
      <c r="K44" s="16">
        <f t="shared" si="7"/>
        <v>526</v>
      </c>
      <c r="L44" s="17" t="s">
        <v>95</v>
      </c>
      <c r="M44" s="18">
        <v>11754.904</v>
      </c>
      <c r="N44" s="18">
        <v>10805.39</v>
      </c>
      <c r="O44" s="18">
        <v>24414.58110650034</v>
      </c>
      <c r="P44" s="18">
        <v>24414.58110650034</v>
      </c>
      <c r="Q44" s="18">
        <v>24414.58110650034</v>
      </c>
    </row>
    <row r="45" spans="1:17" ht="49.75" x14ac:dyDescent="0.3">
      <c r="A45" s="19"/>
      <c r="B45" s="19"/>
      <c r="C45" s="16" t="s">
        <v>26</v>
      </c>
      <c r="D45" s="20"/>
      <c r="E45" s="16" t="s">
        <v>27</v>
      </c>
      <c r="F45" s="16" t="s">
        <v>25</v>
      </c>
      <c r="G45" s="16">
        <v>292.2</v>
      </c>
      <c r="H45" s="16">
        <v>290</v>
      </c>
      <c r="I45" s="16">
        <f>'[1]объём 2021(сады) (2)'!H17</f>
        <v>526</v>
      </c>
      <c r="J45" s="16">
        <f t="shared" si="7"/>
        <v>526</v>
      </c>
      <c r="K45" s="16">
        <f t="shared" si="7"/>
        <v>526</v>
      </c>
      <c r="L45" s="17" t="s">
        <v>95</v>
      </c>
      <c r="M45" s="18">
        <v>2308.2959999999998</v>
      </c>
      <c r="N45" s="18">
        <v>2410.7869999999998</v>
      </c>
      <c r="O45" s="18">
        <v>3549.7189425701113</v>
      </c>
      <c r="P45" s="18">
        <v>3549.7189425701113</v>
      </c>
      <c r="Q45" s="18">
        <v>3549.7189425701113</v>
      </c>
    </row>
    <row r="46" spans="1:17" ht="186.55" x14ac:dyDescent="0.3">
      <c r="A46" s="20"/>
      <c r="B46" s="20"/>
      <c r="C46" s="16" t="str">
        <f>C44</f>
        <v>Реализация основных общеобразовательных программ дошкольного образования</v>
      </c>
      <c r="D46" s="21" t="s">
        <v>83</v>
      </c>
      <c r="E46" s="16" t="str">
        <f>E44</f>
        <v>Среднегодовая численность потребителей муниципальной услуги</v>
      </c>
      <c r="F46" s="16" t="str">
        <f t="shared" ref="F46:H46" si="12">F44</f>
        <v>чел.</v>
      </c>
      <c r="G46" s="16">
        <f t="shared" si="12"/>
        <v>292.2</v>
      </c>
      <c r="H46" s="16">
        <f t="shared" si="12"/>
        <v>290</v>
      </c>
      <c r="I46" s="16">
        <f>'[1]объём 2021(сады) (2)'!E17</f>
        <v>526</v>
      </c>
      <c r="J46" s="16">
        <f t="shared" si="7"/>
        <v>526</v>
      </c>
      <c r="K46" s="16">
        <f t="shared" si="7"/>
        <v>526</v>
      </c>
      <c r="L46" s="17" t="s">
        <v>82</v>
      </c>
      <c r="M46" s="18">
        <v>28414.22</v>
      </c>
      <c r="N46" s="18">
        <v>28464</v>
      </c>
      <c r="O46" s="18">
        <v>28464</v>
      </c>
      <c r="P46" s="18">
        <v>28464</v>
      </c>
      <c r="Q46" s="18">
        <v>28464</v>
      </c>
    </row>
    <row r="47" spans="1:17" ht="49.75" x14ac:dyDescent="0.3">
      <c r="A47" s="14">
        <v>12</v>
      </c>
      <c r="B47" s="14" t="s">
        <v>38</v>
      </c>
      <c r="C47" s="16" t="s">
        <v>24</v>
      </c>
      <c r="D47" s="14" t="s">
        <v>29</v>
      </c>
      <c r="E47" s="16" t="s">
        <v>27</v>
      </c>
      <c r="F47" s="16" t="s">
        <v>25</v>
      </c>
      <c r="G47" s="16">
        <v>410.4</v>
      </c>
      <c r="H47" s="16">
        <v>410</v>
      </c>
      <c r="I47" s="16">
        <f>'[1]объём 2021(сады) (2)'!E18</f>
        <v>435</v>
      </c>
      <c r="J47" s="16">
        <f t="shared" ref="J47:K62" si="13">I47</f>
        <v>435</v>
      </c>
      <c r="K47" s="16">
        <f t="shared" si="13"/>
        <v>435</v>
      </c>
      <c r="L47" s="17" t="s">
        <v>96</v>
      </c>
      <c r="M47" s="18">
        <v>14619.537</v>
      </c>
      <c r="N47" s="18">
        <v>18087.66</v>
      </c>
      <c r="O47" s="18">
        <v>17051.74662007466</v>
      </c>
      <c r="P47" s="18">
        <v>17051.74662007466</v>
      </c>
      <c r="Q47" s="18">
        <v>17051.74662007466</v>
      </c>
    </row>
    <row r="48" spans="1:17" ht="49.75" x14ac:dyDescent="0.3">
      <c r="A48" s="19"/>
      <c r="B48" s="19"/>
      <c r="C48" s="16" t="s">
        <v>26</v>
      </c>
      <c r="D48" s="20"/>
      <c r="E48" s="16" t="s">
        <v>27</v>
      </c>
      <c r="F48" s="16" t="s">
        <v>25</v>
      </c>
      <c r="G48" s="16">
        <v>410.4</v>
      </c>
      <c r="H48" s="16">
        <v>380</v>
      </c>
      <c r="I48" s="16">
        <f>'[1]объём 2021(сады) (2)'!H18</f>
        <v>405</v>
      </c>
      <c r="J48" s="16">
        <f t="shared" si="13"/>
        <v>405</v>
      </c>
      <c r="K48" s="16">
        <f t="shared" si="13"/>
        <v>405</v>
      </c>
      <c r="L48" s="17" t="s">
        <v>96</v>
      </c>
      <c r="M48" s="18">
        <v>3024.663</v>
      </c>
      <c r="N48" s="18">
        <v>3366.7890000000002</v>
      </c>
      <c r="O48" s="18">
        <v>2733.1480969148556</v>
      </c>
      <c r="P48" s="18">
        <v>2733.1480969148556</v>
      </c>
      <c r="Q48" s="18">
        <v>2733.1480969148556</v>
      </c>
    </row>
    <row r="49" spans="1:17" ht="186.55" x14ac:dyDescent="0.3">
      <c r="A49" s="20"/>
      <c r="B49" s="20"/>
      <c r="C49" s="16" t="str">
        <f>C47</f>
        <v>Реализация основных общеобразовательных программ дошкольного образования</v>
      </c>
      <c r="D49" s="21" t="s">
        <v>83</v>
      </c>
      <c r="E49" s="16" t="str">
        <f>E47</f>
        <v>Среднегодовая численность потребителей муниципальной услуги</v>
      </c>
      <c r="F49" s="16" t="str">
        <f t="shared" ref="F49:H49" si="14">F47</f>
        <v>чел.</v>
      </c>
      <c r="G49" s="16">
        <f t="shared" si="14"/>
        <v>410.4</v>
      </c>
      <c r="H49" s="16">
        <f t="shared" si="14"/>
        <v>410</v>
      </c>
      <c r="I49" s="16">
        <f>'[1]объём 2021(сады) (2)'!E18</f>
        <v>435</v>
      </c>
      <c r="J49" s="16">
        <f t="shared" si="13"/>
        <v>435</v>
      </c>
      <c r="K49" s="16">
        <f t="shared" si="13"/>
        <v>435</v>
      </c>
      <c r="L49" s="17" t="s">
        <v>84</v>
      </c>
      <c r="M49" s="18">
        <v>41926.908470000002</v>
      </c>
      <c r="N49" s="18">
        <v>39995</v>
      </c>
      <c r="O49" s="18">
        <v>39995</v>
      </c>
      <c r="P49" s="18">
        <v>39995</v>
      </c>
      <c r="Q49" s="18">
        <v>39995</v>
      </c>
    </row>
    <row r="50" spans="1:17" ht="49.75" x14ac:dyDescent="0.3">
      <c r="A50" s="14">
        <v>13</v>
      </c>
      <c r="B50" s="14" t="s">
        <v>48</v>
      </c>
      <c r="C50" s="16" t="s">
        <v>24</v>
      </c>
      <c r="D50" s="14" t="s">
        <v>29</v>
      </c>
      <c r="E50" s="16" t="s">
        <v>27</v>
      </c>
      <c r="F50" s="16" t="s">
        <v>25</v>
      </c>
      <c r="G50" s="16">
        <v>282.2</v>
      </c>
      <c r="H50" s="16">
        <v>300</v>
      </c>
      <c r="I50" s="16">
        <f>'[1]объём 2021(сады) (2)'!E19</f>
        <v>345</v>
      </c>
      <c r="J50" s="16">
        <f t="shared" si="13"/>
        <v>345</v>
      </c>
      <c r="K50" s="16">
        <f t="shared" si="13"/>
        <v>345</v>
      </c>
      <c r="L50" s="17" t="s">
        <v>96</v>
      </c>
      <c r="M50" s="18">
        <v>11511.201999999999</v>
      </c>
      <c r="N50" s="18">
        <v>9986.4599999999991</v>
      </c>
      <c r="O50" s="18">
        <v>12372.969964633434</v>
      </c>
      <c r="P50" s="18">
        <v>12372.969964633434</v>
      </c>
      <c r="Q50" s="18">
        <v>12372.969964633434</v>
      </c>
    </row>
    <row r="51" spans="1:17" ht="49.75" x14ac:dyDescent="0.3">
      <c r="A51" s="19"/>
      <c r="B51" s="19"/>
      <c r="C51" s="16" t="s">
        <v>26</v>
      </c>
      <c r="D51" s="20"/>
      <c r="E51" s="16" t="s">
        <v>27</v>
      </c>
      <c r="F51" s="16" t="s">
        <v>25</v>
      </c>
      <c r="G51" s="16">
        <v>282.2</v>
      </c>
      <c r="H51" s="16">
        <v>284</v>
      </c>
      <c r="I51" s="16">
        <f>'[1]объём 2021(сады) (2)'!H19</f>
        <v>330</v>
      </c>
      <c r="J51" s="16">
        <f t="shared" si="13"/>
        <v>330</v>
      </c>
      <c r="K51" s="16">
        <f t="shared" si="13"/>
        <v>330</v>
      </c>
      <c r="L51" s="17" t="s">
        <v>96</v>
      </c>
      <c r="M51" s="18">
        <v>2260.538</v>
      </c>
      <c r="N51" s="18">
        <v>2452.3530000000001</v>
      </c>
      <c r="O51" s="18">
        <v>2227.0099212476616</v>
      </c>
      <c r="P51" s="18">
        <v>2227.0099212476616</v>
      </c>
      <c r="Q51" s="18">
        <v>2227.0099212476616</v>
      </c>
    </row>
    <row r="52" spans="1:17" ht="186.55" x14ac:dyDescent="0.3">
      <c r="A52" s="20"/>
      <c r="B52" s="20"/>
      <c r="C52" s="16" t="str">
        <f>C50</f>
        <v>Реализация основных общеобразовательных программ дошкольного образования</v>
      </c>
      <c r="D52" s="21" t="s">
        <v>83</v>
      </c>
      <c r="E52" s="16" t="str">
        <f>E50</f>
        <v>Среднегодовая численность потребителей муниципальной услуги</v>
      </c>
      <c r="F52" s="16" t="str">
        <f t="shared" ref="F52:H52" si="15">F50</f>
        <v>чел.</v>
      </c>
      <c r="G52" s="16">
        <f t="shared" si="15"/>
        <v>282.2</v>
      </c>
      <c r="H52" s="16">
        <f t="shared" si="15"/>
        <v>300</v>
      </c>
      <c r="I52" s="16">
        <f>'[1]объём 2021(сады) (2)'!E19</f>
        <v>345</v>
      </c>
      <c r="J52" s="16">
        <f t="shared" si="13"/>
        <v>345</v>
      </c>
      <c r="K52" s="16">
        <f t="shared" si="13"/>
        <v>345</v>
      </c>
      <c r="L52" s="17" t="s">
        <v>84</v>
      </c>
      <c r="M52" s="18">
        <v>27087.776740000001</v>
      </c>
      <c r="N52" s="18">
        <v>30106</v>
      </c>
      <c r="O52" s="18">
        <v>30106</v>
      </c>
      <c r="P52" s="18">
        <v>30106</v>
      </c>
      <c r="Q52" s="18">
        <v>30106</v>
      </c>
    </row>
    <row r="53" spans="1:17" ht="49.75" x14ac:dyDescent="0.3">
      <c r="A53" s="14">
        <v>14</v>
      </c>
      <c r="B53" s="14" t="s">
        <v>39</v>
      </c>
      <c r="C53" s="16" t="s">
        <v>24</v>
      </c>
      <c r="D53" s="14" t="s">
        <v>29</v>
      </c>
      <c r="E53" s="16" t="s">
        <v>27</v>
      </c>
      <c r="F53" s="16" t="s">
        <v>25</v>
      </c>
      <c r="G53" s="16">
        <v>141.6</v>
      </c>
      <c r="H53" s="16">
        <v>137</v>
      </c>
      <c r="I53" s="16">
        <f>'[1]объём 2021(сады) (2)'!E20</f>
        <v>0</v>
      </c>
      <c r="J53" s="16">
        <f t="shared" si="13"/>
        <v>0</v>
      </c>
      <c r="K53" s="16">
        <f t="shared" si="13"/>
        <v>0</v>
      </c>
      <c r="L53" s="17" t="s">
        <v>95</v>
      </c>
      <c r="M53" s="18">
        <v>13020.349</v>
      </c>
      <c r="N53" s="18">
        <v>10016.129999999999</v>
      </c>
      <c r="O53" s="18">
        <v>0</v>
      </c>
      <c r="P53" s="18">
        <v>0</v>
      </c>
      <c r="Q53" s="18">
        <v>0</v>
      </c>
    </row>
    <row r="54" spans="1:17" ht="49.75" x14ac:dyDescent="0.3">
      <c r="A54" s="19"/>
      <c r="B54" s="19"/>
      <c r="C54" s="16" t="s">
        <v>26</v>
      </c>
      <c r="D54" s="20"/>
      <c r="E54" s="16" t="s">
        <v>27</v>
      </c>
      <c r="F54" s="16" t="s">
        <v>25</v>
      </c>
      <c r="G54" s="16">
        <v>141.6</v>
      </c>
      <c r="H54" s="16">
        <v>129</v>
      </c>
      <c r="I54" s="16">
        <f>'[1]объём 2021(сады) (2)'!H20</f>
        <v>0</v>
      </c>
      <c r="J54" s="16">
        <f t="shared" si="13"/>
        <v>0</v>
      </c>
      <c r="K54" s="16">
        <f t="shared" si="13"/>
        <v>0</v>
      </c>
      <c r="L54" s="17" t="s">
        <v>95</v>
      </c>
      <c r="M54" s="18">
        <v>1090.471</v>
      </c>
      <c r="N54" s="18">
        <v>1080.6980000000001</v>
      </c>
      <c r="O54" s="18">
        <v>0</v>
      </c>
      <c r="P54" s="18">
        <v>0</v>
      </c>
      <c r="Q54" s="18">
        <v>0</v>
      </c>
    </row>
    <row r="55" spans="1:17" ht="186.55" x14ac:dyDescent="0.3">
      <c r="A55" s="20"/>
      <c r="B55" s="20"/>
      <c r="C55" s="16" t="str">
        <f>C53</f>
        <v>Реализация основных общеобразовательных программ дошкольного образования</v>
      </c>
      <c r="D55" s="21" t="s">
        <v>83</v>
      </c>
      <c r="E55" s="16" t="str">
        <f>E53</f>
        <v>Среднегодовая численность потребителей муниципальной услуги</v>
      </c>
      <c r="F55" s="16" t="str">
        <f t="shared" ref="F55:H55" si="16">F53</f>
        <v>чел.</v>
      </c>
      <c r="G55" s="16">
        <f t="shared" si="16"/>
        <v>141.6</v>
      </c>
      <c r="H55" s="16">
        <f t="shared" si="16"/>
        <v>137</v>
      </c>
      <c r="I55" s="16">
        <f>'[1]объём 2021(сады) (2)'!E20</f>
        <v>0</v>
      </c>
      <c r="J55" s="16">
        <f t="shared" si="13"/>
        <v>0</v>
      </c>
      <c r="K55" s="16">
        <f t="shared" si="13"/>
        <v>0</v>
      </c>
      <c r="L55" s="17" t="s">
        <v>82</v>
      </c>
      <c r="M55" s="18">
        <v>15166.160110000001</v>
      </c>
      <c r="N55" s="18">
        <v>14706</v>
      </c>
      <c r="O55" s="18">
        <v>14706</v>
      </c>
      <c r="P55" s="18">
        <v>14706</v>
      </c>
      <c r="Q55" s="18">
        <v>14706</v>
      </c>
    </row>
    <row r="56" spans="1:17" ht="49.75" x14ac:dyDescent="0.3">
      <c r="A56" s="14">
        <v>15</v>
      </c>
      <c r="B56" s="14" t="s">
        <v>40</v>
      </c>
      <c r="C56" s="16" t="s">
        <v>24</v>
      </c>
      <c r="D56" s="14" t="s">
        <v>29</v>
      </c>
      <c r="E56" s="16" t="s">
        <v>27</v>
      </c>
      <c r="F56" s="16" t="s">
        <v>25</v>
      </c>
      <c r="G56" s="16">
        <v>56.3</v>
      </c>
      <c r="H56" s="16">
        <v>55</v>
      </c>
      <c r="I56" s="16">
        <f>'[1]объём 2021(сады) (2)'!E21</f>
        <v>0</v>
      </c>
      <c r="J56" s="16">
        <f t="shared" si="13"/>
        <v>0</v>
      </c>
      <c r="K56" s="16">
        <f t="shared" si="13"/>
        <v>0</v>
      </c>
      <c r="L56" s="17" t="s">
        <v>95</v>
      </c>
      <c r="M56" s="18">
        <v>3595.76</v>
      </c>
      <c r="N56" s="18">
        <v>4283.01</v>
      </c>
      <c r="O56" s="18">
        <v>0</v>
      </c>
      <c r="P56" s="18">
        <v>0</v>
      </c>
      <c r="Q56" s="18">
        <v>0</v>
      </c>
    </row>
    <row r="57" spans="1:17" ht="49.75" x14ac:dyDescent="0.3">
      <c r="A57" s="19"/>
      <c r="B57" s="19"/>
      <c r="C57" s="16" t="s">
        <v>26</v>
      </c>
      <c r="D57" s="20"/>
      <c r="E57" s="16" t="s">
        <v>27</v>
      </c>
      <c r="F57" s="16" t="s">
        <v>25</v>
      </c>
      <c r="G57" s="16">
        <v>56.3</v>
      </c>
      <c r="H57" s="16">
        <v>55</v>
      </c>
      <c r="I57" s="16">
        <f>'[1]объём 2021(сады) (2)'!H21</f>
        <v>0</v>
      </c>
      <c r="J57" s="16">
        <f t="shared" si="13"/>
        <v>0</v>
      </c>
      <c r="K57" s="16">
        <f t="shared" si="13"/>
        <v>0</v>
      </c>
      <c r="L57" s="17" t="s">
        <v>95</v>
      </c>
      <c r="M57" s="18">
        <v>437.78</v>
      </c>
      <c r="N57" s="18">
        <v>457.21800000000002</v>
      </c>
      <c r="O57" s="18">
        <v>0</v>
      </c>
      <c r="P57" s="18">
        <v>0</v>
      </c>
      <c r="Q57" s="18">
        <v>0</v>
      </c>
    </row>
    <row r="58" spans="1:17" ht="186.55" x14ac:dyDescent="0.3">
      <c r="A58" s="20"/>
      <c r="B58" s="20"/>
      <c r="C58" s="16" t="str">
        <f>C56</f>
        <v>Реализация основных общеобразовательных программ дошкольного образования</v>
      </c>
      <c r="D58" s="21" t="s">
        <v>83</v>
      </c>
      <c r="E58" s="16" t="str">
        <f>E56</f>
        <v>Среднегодовая численность потребителей муниципальной услуги</v>
      </c>
      <c r="F58" s="16" t="str">
        <f t="shared" ref="F58:H58" si="17">F56</f>
        <v>чел.</v>
      </c>
      <c r="G58" s="16">
        <f t="shared" si="17"/>
        <v>56.3</v>
      </c>
      <c r="H58" s="16">
        <f t="shared" si="17"/>
        <v>55</v>
      </c>
      <c r="I58" s="16">
        <f>'[1]объём 2021(сады) (2)'!E21</f>
        <v>0</v>
      </c>
      <c r="J58" s="16">
        <f t="shared" si="13"/>
        <v>0</v>
      </c>
      <c r="K58" s="16">
        <f t="shared" si="13"/>
        <v>0</v>
      </c>
      <c r="L58" s="17" t="s">
        <v>82</v>
      </c>
      <c r="M58" s="18">
        <v>4015.93824</v>
      </c>
      <c r="N58" s="18">
        <v>4461</v>
      </c>
      <c r="O58" s="18">
        <v>4461</v>
      </c>
      <c r="P58" s="18">
        <v>4461</v>
      </c>
      <c r="Q58" s="18">
        <v>4461</v>
      </c>
    </row>
    <row r="59" spans="1:17" ht="49.75" x14ac:dyDescent="0.3">
      <c r="A59" s="14">
        <v>16</v>
      </c>
      <c r="B59" s="14" t="s">
        <v>49</v>
      </c>
      <c r="C59" s="16" t="s">
        <v>24</v>
      </c>
      <c r="D59" s="14" t="s">
        <v>29</v>
      </c>
      <c r="E59" s="16" t="s">
        <v>27</v>
      </c>
      <c r="F59" s="16" t="s">
        <v>25</v>
      </c>
      <c r="G59" s="16">
        <v>336.3</v>
      </c>
      <c r="H59" s="16">
        <v>442</v>
      </c>
      <c r="I59" s="16">
        <f>'[1]объём 2021(сады) (2)'!E22</f>
        <v>457</v>
      </c>
      <c r="J59" s="16">
        <f t="shared" si="13"/>
        <v>457</v>
      </c>
      <c r="K59" s="16">
        <f t="shared" si="13"/>
        <v>457</v>
      </c>
      <c r="L59" s="17" t="s">
        <v>96</v>
      </c>
      <c r="M59" s="18">
        <v>18246.599999999999</v>
      </c>
      <c r="N59" s="18">
        <v>18277.86</v>
      </c>
      <c r="O59" s="18">
        <v>18309.906151932082</v>
      </c>
      <c r="P59" s="18">
        <v>18309.906151932082</v>
      </c>
      <c r="Q59" s="18">
        <v>18309.906151932082</v>
      </c>
    </row>
    <row r="60" spans="1:17" ht="49.75" x14ac:dyDescent="0.3">
      <c r="A60" s="19"/>
      <c r="B60" s="19"/>
      <c r="C60" s="16" t="s">
        <v>26</v>
      </c>
      <c r="D60" s="20"/>
      <c r="E60" s="16" t="s">
        <v>27</v>
      </c>
      <c r="F60" s="16" t="s">
        <v>25</v>
      </c>
      <c r="G60" s="16">
        <v>336.3</v>
      </c>
      <c r="H60" s="16">
        <v>389</v>
      </c>
      <c r="I60" s="16">
        <f>'[1]объём 2021(сады) (2)'!H22</f>
        <v>414</v>
      </c>
      <c r="J60" s="16">
        <f t="shared" si="13"/>
        <v>414</v>
      </c>
      <c r="K60" s="16">
        <f t="shared" si="13"/>
        <v>414</v>
      </c>
      <c r="L60" s="17" t="s">
        <v>96</v>
      </c>
      <c r="M60" s="18">
        <v>3096.3</v>
      </c>
      <c r="N60" s="18">
        <v>3358.4760000000001</v>
      </c>
      <c r="O60" s="18">
        <v>2793.8851001291873</v>
      </c>
      <c r="P60" s="18">
        <v>2793.8851001291873</v>
      </c>
      <c r="Q60" s="18">
        <v>2793.8851001291873</v>
      </c>
    </row>
    <row r="61" spans="1:17" ht="186.55" x14ac:dyDescent="0.3">
      <c r="A61" s="20"/>
      <c r="B61" s="20"/>
      <c r="C61" s="16" t="str">
        <f>C59</f>
        <v>Реализация основных общеобразовательных программ дошкольного образования</v>
      </c>
      <c r="D61" s="21" t="s">
        <v>83</v>
      </c>
      <c r="E61" s="16" t="str">
        <f>E59</f>
        <v>Среднегодовая численность потребителей муниципальной услуги</v>
      </c>
      <c r="F61" s="16" t="str">
        <f t="shared" ref="F61:H61" si="18">F59</f>
        <v>чел.</v>
      </c>
      <c r="G61" s="16">
        <f t="shared" si="18"/>
        <v>336.3</v>
      </c>
      <c r="H61" s="16">
        <f t="shared" si="18"/>
        <v>442</v>
      </c>
      <c r="I61" s="16">
        <f>'[1]объём 2021(сады) (2)'!E22</f>
        <v>457</v>
      </c>
      <c r="J61" s="16">
        <f t="shared" si="13"/>
        <v>457</v>
      </c>
      <c r="K61" s="16">
        <f t="shared" si="13"/>
        <v>457</v>
      </c>
      <c r="L61" s="17" t="s">
        <v>84</v>
      </c>
      <c r="M61" s="18">
        <v>39438.747000000003</v>
      </c>
      <c r="N61" s="18">
        <v>40926</v>
      </c>
      <c r="O61" s="18">
        <v>40926</v>
      </c>
      <c r="P61" s="18">
        <v>40926</v>
      </c>
      <c r="Q61" s="18">
        <v>40926</v>
      </c>
    </row>
    <row r="62" spans="1:17" ht="49.75" x14ac:dyDescent="0.3">
      <c r="A62" s="14">
        <v>17</v>
      </c>
      <c r="B62" s="14" t="s">
        <v>50</v>
      </c>
      <c r="C62" s="16" t="s">
        <v>24</v>
      </c>
      <c r="D62" s="14" t="s">
        <v>29</v>
      </c>
      <c r="E62" s="16" t="s">
        <v>27</v>
      </c>
      <c r="F62" s="16" t="s">
        <v>25</v>
      </c>
      <c r="G62" s="16">
        <v>289.10000000000002</v>
      </c>
      <c r="H62" s="16">
        <v>293</v>
      </c>
      <c r="I62" s="16">
        <f>'[1]объём 2021(сады) (2)'!E23</f>
        <v>293</v>
      </c>
      <c r="J62" s="16">
        <f t="shared" si="13"/>
        <v>293</v>
      </c>
      <c r="K62" s="16">
        <f t="shared" si="13"/>
        <v>293</v>
      </c>
      <c r="L62" s="17" t="s">
        <v>96</v>
      </c>
      <c r="M62" s="18">
        <v>12327.725</v>
      </c>
      <c r="N62" s="18">
        <v>13399.53</v>
      </c>
      <c r="O62" s="18">
        <v>13291.201452197085</v>
      </c>
      <c r="P62" s="18">
        <v>13291.201452197085</v>
      </c>
      <c r="Q62" s="18">
        <v>13291.201452197085</v>
      </c>
    </row>
    <row r="63" spans="1:17" ht="49.75" x14ac:dyDescent="0.3">
      <c r="A63" s="19"/>
      <c r="B63" s="19"/>
      <c r="C63" s="16" t="s">
        <v>26</v>
      </c>
      <c r="D63" s="20"/>
      <c r="E63" s="16" t="s">
        <v>27</v>
      </c>
      <c r="F63" s="16" t="s">
        <v>25</v>
      </c>
      <c r="G63" s="16">
        <v>289.10000000000002</v>
      </c>
      <c r="H63" s="16">
        <v>293</v>
      </c>
      <c r="I63" s="16">
        <f>'[1]объём 2021(сады) (2)'!H23</f>
        <v>293</v>
      </c>
      <c r="J63" s="16">
        <f t="shared" ref="J63:K78" si="19">I63</f>
        <v>293</v>
      </c>
      <c r="K63" s="16">
        <f t="shared" si="19"/>
        <v>293</v>
      </c>
      <c r="L63" s="17" t="s">
        <v>96</v>
      </c>
      <c r="M63" s="18">
        <v>2332.1750000000002</v>
      </c>
      <c r="N63" s="18">
        <v>2435.7269999999999</v>
      </c>
      <c r="O63" s="18">
        <v>1977.3150662706012</v>
      </c>
      <c r="P63" s="18">
        <v>1977.3150662706012</v>
      </c>
      <c r="Q63" s="18">
        <v>1977.3150662706012</v>
      </c>
    </row>
    <row r="64" spans="1:17" ht="186.55" x14ac:dyDescent="0.3">
      <c r="A64" s="20"/>
      <c r="B64" s="20"/>
      <c r="C64" s="16" t="str">
        <f>C62</f>
        <v>Реализация основных общеобразовательных программ дошкольного образования</v>
      </c>
      <c r="D64" s="21" t="s">
        <v>83</v>
      </c>
      <c r="E64" s="16" t="str">
        <f>E62</f>
        <v>Среднегодовая численность потребителей муниципальной услуги</v>
      </c>
      <c r="F64" s="16" t="str">
        <f t="shared" ref="F64:H64" si="20">F62</f>
        <v>чел.</v>
      </c>
      <c r="G64" s="16">
        <f t="shared" si="20"/>
        <v>289.10000000000002</v>
      </c>
      <c r="H64" s="16">
        <f t="shared" si="20"/>
        <v>293</v>
      </c>
      <c r="I64" s="16">
        <f>'[1]объём 2021(сады) (2)'!E23</f>
        <v>293</v>
      </c>
      <c r="J64" s="16">
        <f t="shared" si="19"/>
        <v>293</v>
      </c>
      <c r="K64" s="16">
        <f t="shared" si="19"/>
        <v>293</v>
      </c>
      <c r="L64" s="17" t="s">
        <v>84</v>
      </c>
      <c r="M64" s="18">
        <v>33048.164470000003</v>
      </c>
      <c r="N64" s="18">
        <v>29804</v>
      </c>
      <c r="O64" s="18">
        <v>29804</v>
      </c>
      <c r="P64" s="18">
        <v>29804</v>
      </c>
      <c r="Q64" s="18">
        <v>29804</v>
      </c>
    </row>
    <row r="65" spans="1:17" ht="49.75" x14ac:dyDescent="0.3">
      <c r="A65" s="14">
        <v>18</v>
      </c>
      <c r="B65" s="14" t="s">
        <v>51</v>
      </c>
      <c r="C65" s="16" t="s">
        <v>24</v>
      </c>
      <c r="D65" s="14" t="s">
        <v>29</v>
      </c>
      <c r="E65" s="16" t="s">
        <v>27</v>
      </c>
      <c r="F65" s="16" t="s">
        <v>25</v>
      </c>
      <c r="G65" s="16">
        <v>334.8</v>
      </c>
      <c r="H65" s="16">
        <v>326</v>
      </c>
      <c r="I65" s="16">
        <f>'[1]объём 2021(сады) (2)'!E24</f>
        <v>0</v>
      </c>
      <c r="J65" s="16">
        <f t="shared" si="19"/>
        <v>0</v>
      </c>
      <c r="K65" s="16">
        <f t="shared" si="19"/>
        <v>0</v>
      </c>
      <c r="L65" s="17" t="s">
        <v>96</v>
      </c>
      <c r="M65" s="18">
        <v>11715.377</v>
      </c>
      <c r="N65" s="18">
        <v>10309.59</v>
      </c>
      <c r="O65" s="18">
        <v>0</v>
      </c>
      <c r="P65" s="18">
        <v>0</v>
      </c>
      <c r="Q65" s="18">
        <v>0</v>
      </c>
    </row>
    <row r="66" spans="1:17" ht="49.75" x14ac:dyDescent="0.3">
      <c r="A66" s="19"/>
      <c r="B66" s="19"/>
      <c r="C66" s="16" t="s">
        <v>26</v>
      </c>
      <c r="D66" s="20"/>
      <c r="E66" s="16" t="s">
        <v>27</v>
      </c>
      <c r="F66" s="16" t="s">
        <v>25</v>
      </c>
      <c r="G66" s="16">
        <v>334.8</v>
      </c>
      <c r="H66" s="16">
        <v>326</v>
      </c>
      <c r="I66" s="16">
        <f>'[1]объём 2021(сады) (2)'!H24</f>
        <v>0</v>
      </c>
      <c r="J66" s="16">
        <f t="shared" si="19"/>
        <v>0</v>
      </c>
      <c r="K66" s="16">
        <f t="shared" si="19"/>
        <v>0</v>
      </c>
      <c r="L66" s="17" t="s">
        <v>96</v>
      </c>
      <c r="M66" s="18">
        <v>2594.8429999999998</v>
      </c>
      <c r="N66" s="18">
        <v>2668.4920000000002</v>
      </c>
      <c r="O66" s="18">
        <v>0</v>
      </c>
      <c r="P66" s="18">
        <v>0</v>
      </c>
      <c r="Q66" s="18">
        <v>0</v>
      </c>
    </row>
    <row r="67" spans="1:17" ht="186.55" x14ac:dyDescent="0.3">
      <c r="A67" s="20"/>
      <c r="B67" s="20"/>
      <c r="C67" s="16" t="str">
        <f>C65</f>
        <v>Реализация основных общеобразовательных программ дошкольного образования</v>
      </c>
      <c r="D67" s="21" t="s">
        <v>83</v>
      </c>
      <c r="E67" s="16" t="str">
        <f>E65</f>
        <v>Среднегодовая численность потребителей муниципальной услуги</v>
      </c>
      <c r="F67" s="16" t="str">
        <f t="shared" ref="F67:H67" si="21">F65</f>
        <v>чел.</v>
      </c>
      <c r="G67" s="16">
        <f t="shared" si="21"/>
        <v>334.8</v>
      </c>
      <c r="H67" s="16">
        <f t="shared" si="21"/>
        <v>326</v>
      </c>
      <c r="I67" s="16">
        <f>'[1]объём 2021(сады) (2)'!E24</f>
        <v>0</v>
      </c>
      <c r="J67" s="16">
        <f t="shared" si="19"/>
        <v>0</v>
      </c>
      <c r="K67" s="16">
        <f t="shared" si="19"/>
        <v>0</v>
      </c>
      <c r="L67" s="17" t="s">
        <v>84</v>
      </c>
      <c r="M67" s="18">
        <v>26243.513999999999</v>
      </c>
      <c r="N67" s="18">
        <v>30064</v>
      </c>
      <c r="O67" s="18">
        <v>30064</v>
      </c>
      <c r="P67" s="18">
        <v>30064</v>
      </c>
      <c r="Q67" s="18">
        <v>30064</v>
      </c>
    </row>
    <row r="68" spans="1:17" ht="49.75" x14ac:dyDescent="0.3">
      <c r="A68" s="14">
        <v>19</v>
      </c>
      <c r="B68" s="14" t="s">
        <v>52</v>
      </c>
      <c r="C68" s="16" t="s">
        <v>24</v>
      </c>
      <c r="D68" s="14" t="s">
        <v>29</v>
      </c>
      <c r="E68" s="16" t="s">
        <v>27</v>
      </c>
      <c r="F68" s="16" t="s">
        <v>25</v>
      </c>
      <c r="G68" s="16">
        <v>302.10000000000002</v>
      </c>
      <c r="H68" s="16">
        <v>322</v>
      </c>
      <c r="I68" s="16">
        <f>'[1]объём 2021(сады) (2)'!E25</f>
        <v>519</v>
      </c>
      <c r="J68" s="16">
        <f t="shared" si="19"/>
        <v>519</v>
      </c>
      <c r="K68" s="16">
        <f t="shared" si="19"/>
        <v>519</v>
      </c>
      <c r="L68" s="17" t="s">
        <v>96</v>
      </c>
      <c r="M68" s="18">
        <v>11582.441000000001</v>
      </c>
      <c r="N68" s="18">
        <v>9378.7000000000007</v>
      </c>
      <c r="O68" s="18">
        <v>19107.727329549973</v>
      </c>
      <c r="P68" s="18">
        <v>19107.727329549973</v>
      </c>
      <c r="Q68" s="18">
        <v>19107.727329549973</v>
      </c>
    </row>
    <row r="69" spans="1:17" ht="49.75" x14ac:dyDescent="0.3">
      <c r="A69" s="19"/>
      <c r="B69" s="19"/>
      <c r="C69" s="16" t="s">
        <v>26</v>
      </c>
      <c r="D69" s="20"/>
      <c r="E69" s="16" t="s">
        <v>27</v>
      </c>
      <c r="F69" s="16" t="s">
        <v>25</v>
      </c>
      <c r="G69" s="16">
        <v>302.10000000000002</v>
      </c>
      <c r="H69" s="16">
        <v>307</v>
      </c>
      <c r="I69" s="16">
        <f>'[1]объём 2021(сады) (2)'!H25</f>
        <v>504</v>
      </c>
      <c r="J69" s="16">
        <f t="shared" si="19"/>
        <v>504</v>
      </c>
      <c r="K69" s="16">
        <f t="shared" si="19"/>
        <v>504</v>
      </c>
      <c r="L69" s="17" t="s">
        <v>96</v>
      </c>
      <c r="M69" s="18">
        <v>2443.6089999999999</v>
      </c>
      <c r="N69" s="18">
        <v>2676.8049999999998</v>
      </c>
      <c r="O69" s="18">
        <v>3401.2510732891546</v>
      </c>
      <c r="P69" s="18">
        <v>3401.2510732891546</v>
      </c>
      <c r="Q69" s="18">
        <v>3401.2510732891546</v>
      </c>
    </row>
    <row r="70" spans="1:17" ht="186.55" x14ac:dyDescent="0.3">
      <c r="A70" s="20"/>
      <c r="B70" s="20"/>
      <c r="C70" s="16" t="str">
        <f>C68</f>
        <v>Реализация основных общеобразовательных программ дошкольного образования</v>
      </c>
      <c r="D70" s="21" t="s">
        <v>83</v>
      </c>
      <c r="E70" s="16" t="str">
        <f>E68</f>
        <v>Среднегодовая численность потребителей муниципальной услуги</v>
      </c>
      <c r="F70" s="16" t="str">
        <f t="shared" ref="F70:H70" si="22">F68</f>
        <v>чел.</v>
      </c>
      <c r="G70" s="16">
        <f t="shared" si="22"/>
        <v>302.10000000000002</v>
      </c>
      <c r="H70" s="16">
        <f t="shared" si="22"/>
        <v>322</v>
      </c>
      <c r="I70" s="16">
        <f>'[1]объём 2021(сады) (2)'!E25-150</f>
        <v>369</v>
      </c>
      <c r="J70" s="16">
        <f t="shared" si="19"/>
        <v>369</v>
      </c>
      <c r="K70" s="16">
        <f t="shared" si="19"/>
        <v>369</v>
      </c>
      <c r="L70" s="17" t="s">
        <v>84</v>
      </c>
      <c r="M70" s="18">
        <v>29408.823</v>
      </c>
      <c r="N70" s="18">
        <v>33429</v>
      </c>
      <c r="O70" s="18">
        <v>33429</v>
      </c>
      <c r="P70" s="18">
        <v>33429</v>
      </c>
      <c r="Q70" s="18">
        <v>33429</v>
      </c>
    </row>
    <row r="71" spans="1:17" ht="49.75" x14ac:dyDescent="0.3">
      <c r="A71" s="14">
        <v>20</v>
      </c>
      <c r="B71" s="14" t="s">
        <v>41</v>
      </c>
      <c r="C71" s="16" t="s">
        <v>24</v>
      </c>
      <c r="D71" s="14" t="s">
        <v>29</v>
      </c>
      <c r="E71" s="16" t="s">
        <v>27</v>
      </c>
      <c r="F71" s="16" t="s">
        <v>25</v>
      </c>
      <c r="G71" s="16">
        <v>284.89999999999998</v>
      </c>
      <c r="H71" s="16">
        <v>285</v>
      </c>
      <c r="I71" s="16">
        <f>'[1]объём 2021(сады) (2)'!E26</f>
        <v>280</v>
      </c>
      <c r="J71" s="16">
        <f t="shared" si="19"/>
        <v>280</v>
      </c>
      <c r="K71" s="16">
        <f t="shared" si="19"/>
        <v>280</v>
      </c>
      <c r="L71" s="17" t="s">
        <v>95</v>
      </c>
      <c r="M71" s="18">
        <v>11969.253000000001</v>
      </c>
      <c r="N71" s="18">
        <v>12294.02</v>
      </c>
      <c r="O71" s="18">
        <v>12763.104763095078</v>
      </c>
      <c r="P71" s="18">
        <v>12763.104763095078</v>
      </c>
      <c r="Q71" s="18">
        <v>12763.104763095078</v>
      </c>
    </row>
    <row r="72" spans="1:17" ht="49.75" x14ac:dyDescent="0.3">
      <c r="A72" s="19"/>
      <c r="B72" s="19"/>
      <c r="C72" s="16" t="s">
        <v>26</v>
      </c>
      <c r="D72" s="20"/>
      <c r="E72" s="16" t="s">
        <v>27</v>
      </c>
      <c r="F72" s="16" t="s">
        <v>25</v>
      </c>
      <c r="G72" s="16">
        <v>284.89999999999998</v>
      </c>
      <c r="H72" s="16">
        <v>285</v>
      </c>
      <c r="I72" s="16">
        <f>'[1]объём 2021(сады) (2)'!H26</f>
        <v>280</v>
      </c>
      <c r="J72" s="16">
        <f t="shared" si="19"/>
        <v>280</v>
      </c>
      <c r="K72" s="16">
        <f t="shared" si="19"/>
        <v>280</v>
      </c>
      <c r="L72" s="17" t="s">
        <v>95</v>
      </c>
      <c r="M72" s="18">
        <v>2268.4969999999998</v>
      </c>
      <c r="N72" s="18">
        <v>2327.6570000000002</v>
      </c>
      <c r="O72" s="18">
        <v>1889.5842002039756</v>
      </c>
      <c r="P72" s="18">
        <v>1889.5842002039756</v>
      </c>
      <c r="Q72" s="18">
        <v>1889.5842002039756</v>
      </c>
    </row>
    <row r="73" spans="1:17" ht="186.55" x14ac:dyDescent="0.3">
      <c r="A73" s="20"/>
      <c r="B73" s="20"/>
      <c r="C73" s="16" t="str">
        <f>C71</f>
        <v>Реализация основных общеобразовательных программ дошкольного образования</v>
      </c>
      <c r="D73" s="21" t="s">
        <v>83</v>
      </c>
      <c r="E73" s="16" t="str">
        <f>E71</f>
        <v>Среднегодовая численность потребителей муниципальной услуги</v>
      </c>
      <c r="F73" s="16" t="str">
        <f t="shared" ref="F73:H73" si="23">F71</f>
        <v>чел.</v>
      </c>
      <c r="G73" s="16">
        <f t="shared" si="23"/>
        <v>284.89999999999998</v>
      </c>
      <c r="H73" s="16">
        <f t="shared" si="23"/>
        <v>285</v>
      </c>
      <c r="I73" s="16">
        <f>'[1]объём 2021(сады) (2)'!E26</f>
        <v>280</v>
      </c>
      <c r="J73" s="16">
        <f t="shared" si="19"/>
        <v>280</v>
      </c>
      <c r="K73" s="16">
        <f t="shared" si="19"/>
        <v>280</v>
      </c>
      <c r="L73" s="17" t="s">
        <v>82</v>
      </c>
      <c r="M73" s="18">
        <v>28239.030999999999</v>
      </c>
      <c r="N73" s="18">
        <v>28283</v>
      </c>
      <c r="O73" s="18">
        <v>28283</v>
      </c>
      <c r="P73" s="18">
        <v>28283</v>
      </c>
      <c r="Q73" s="18">
        <v>28283</v>
      </c>
    </row>
    <row r="74" spans="1:17" ht="49.75" x14ac:dyDescent="0.3">
      <c r="A74" s="14">
        <v>21</v>
      </c>
      <c r="B74" s="14" t="s">
        <v>42</v>
      </c>
      <c r="C74" s="16" t="s">
        <v>24</v>
      </c>
      <c r="D74" s="14" t="s">
        <v>29</v>
      </c>
      <c r="E74" s="16" t="s">
        <v>27</v>
      </c>
      <c r="F74" s="16" t="s">
        <v>25</v>
      </c>
      <c r="G74" s="16">
        <v>174.6</v>
      </c>
      <c r="H74" s="16">
        <v>171</v>
      </c>
      <c r="I74" s="16">
        <f>'[1]объём 2021(сады) (2)'!E27</f>
        <v>630</v>
      </c>
      <c r="J74" s="16">
        <f t="shared" si="19"/>
        <v>630</v>
      </c>
      <c r="K74" s="16">
        <f t="shared" si="19"/>
        <v>630</v>
      </c>
      <c r="L74" s="17" t="s">
        <v>96</v>
      </c>
      <c r="M74" s="18">
        <v>9190.6919999999991</v>
      </c>
      <c r="N74" s="18">
        <v>9443.0400000000009</v>
      </c>
      <c r="O74" s="18">
        <v>27559.239047697127</v>
      </c>
      <c r="P74" s="18">
        <v>27559.239047697127</v>
      </c>
      <c r="Q74" s="18">
        <v>27559.239047697127</v>
      </c>
    </row>
    <row r="75" spans="1:17" ht="49.75" x14ac:dyDescent="0.3">
      <c r="A75" s="19"/>
      <c r="B75" s="19"/>
      <c r="C75" s="16" t="s">
        <v>26</v>
      </c>
      <c r="D75" s="20"/>
      <c r="E75" s="16" t="s">
        <v>27</v>
      </c>
      <c r="F75" s="16" t="s">
        <v>25</v>
      </c>
      <c r="G75" s="16">
        <v>174.6</v>
      </c>
      <c r="H75" s="16">
        <v>171</v>
      </c>
      <c r="I75" s="16">
        <f>'[1]объём 2021(сады) (2)'!H27</f>
        <v>630</v>
      </c>
      <c r="J75" s="16">
        <f t="shared" si="19"/>
        <v>630</v>
      </c>
      <c r="K75" s="16">
        <f t="shared" si="19"/>
        <v>630</v>
      </c>
      <c r="L75" s="17" t="s">
        <v>96</v>
      </c>
      <c r="M75" s="18">
        <v>1361.098</v>
      </c>
      <c r="N75" s="18">
        <v>1413.22</v>
      </c>
      <c r="O75" s="18">
        <v>4251.5642475097775</v>
      </c>
      <c r="P75" s="18">
        <v>4251.5642475097775</v>
      </c>
      <c r="Q75" s="18">
        <v>4251.5642475097775</v>
      </c>
    </row>
    <row r="76" spans="1:17" ht="186.55" x14ac:dyDescent="0.3">
      <c r="A76" s="20"/>
      <c r="B76" s="20"/>
      <c r="C76" s="16" t="str">
        <f>C74</f>
        <v>Реализация основных общеобразовательных программ дошкольного образования</v>
      </c>
      <c r="D76" s="21" t="s">
        <v>83</v>
      </c>
      <c r="E76" s="16" t="str">
        <f>E74</f>
        <v>Среднегодовая численность потребителей муниципальной услуги</v>
      </c>
      <c r="F76" s="16" t="str">
        <f t="shared" ref="F76:H76" si="24">F74</f>
        <v>чел.</v>
      </c>
      <c r="G76" s="16">
        <f t="shared" si="24"/>
        <v>174.6</v>
      </c>
      <c r="H76" s="16">
        <f t="shared" si="24"/>
        <v>171</v>
      </c>
      <c r="I76" s="16">
        <f>'[1]объём 2021(сады) (2)'!E27</f>
        <v>630</v>
      </c>
      <c r="J76" s="16">
        <f t="shared" si="19"/>
        <v>630</v>
      </c>
      <c r="K76" s="16">
        <f t="shared" si="19"/>
        <v>630</v>
      </c>
      <c r="L76" s="17" t="s">
        <v>84</v>
      </c>
      <c r="M76" s="18">
        <v>18795.493149999998</v>
      </c>
      <c r="N76" s="18">
        <v>18012</v>
      </c>
      <c r="O76" s="18">
        <v>18012</v>
      </c>
      <c r="P76" s="18">
        <v>18012</v>
      </c>
      <c r="Q76" s="18">
        <v>18012</v>
      </c>
    </row>
    <row r="77" spans="1:17" ht="49.75" x14ac:dyDescent="0.3">
      <c r="A77" s="14">
        <v>22</v>
      </c>
      <c r="B77" s="14" t="s">
        <v>43</v>
      </c>
      <c r="C77" s="16" t="s">
        <v>24</v>
      </c>
      <c r="D77" s="14" t="s">
        <v>29</v>
      </c>
      <c r="E77" s="16" t="s">
        <v>27</v>
      </c>
      <c r="F77" s="16" t="s">
        <v>25</v>
      </c>
      <c r="G77" s="16">
        <v>290.39999999999998</v>
      </c>
      <c r="H77" s="16">
        <v>277</v>
      </c>
      <c r="I77" s="16">
        <f>'[1]объём 2021(сады) (2)'!E28</f>
        <v>277</v>
      </c>
      <c r="J77" s="16">
        <f t="shared" si="19"/>
        <v>277</v>
      </c>
      <c r="K77" s="16">
        <f t="shared" si="19"/>
        <v>277</v>
      </c>
      <c r="L77" s="17" t="s">
        <v>96</v>
      </c>
      <c r="M77" s="18">
        <v>11443.879000000001</v>
      </c>
      <c r="N77" s="18">
        <v>16513.02</v>
      </c>
      <c r="O77" s="18">
        <v>13738.183527724563</v>
      </c>
      <c r="P77" s="18">
        <v>13738.183527724563</v>
      </c>
      <c r="Q77" s="18">
        <v>13738.183527724563</v>
      </c>
    </row>
    <row r="78" spans="1:17" ht="49.75" x14ac:dyDescent="0.3">
      <c r="A78" s="19"/>
      <c r="B78" s="19"/>
      <c r="C78" s="16" t="s">
        <v>26</v>
      </c>
      <c r="D78" s="20"/>
      <c r="E78" s="16" t="s">
        <v>27</v>
      </c>
      <c r="F78" s="16" t="s">
        <v>25</v>
      </c>
      <c r="G78" s="16">
        <v>290.39999999999998</v>
      </c>
      <c r="H78" s="16">
        <v>277</v>
      </c>
      <c r="I78" s="16">
        <f>'[1]объём 2021(сады) (2)'!H28</f>
        <v>277</v>
      </c>
      <c r="J78" s="16">
        <f t="shared" si="19"/>
        <v>277</v>
      </c>
      <c r="K78" s="16">
        <f t="shared" si="19"/>
        <v>277</v>
      </c>
      <c r="L78" s="17" t="s">
        <v>96</v>
      </c>
      <c r="M78" s="18">
        <v>4409.6409999999996</v>
      </c>
      <c r="N78" s="18">
        <v>2302.7179999999998</v>
      </c>
      <c r="O78" s="18">
        <v>3738.6767943328405</v>
      </c>
      <c r="P78" s="18">
        <v>3738.6767943328405</v>
      </c>
      <c r="Q78" s="18">
        <v>3738.6767943328405</v>
      </c>
    </row>
    <row r="79" spans="1:17" ht="186.55" x14ac:dyDescent="0.3">
      <c r="A79" s="20"/>
      <c r="B79" s="20"/>
      <c r="C79" s="16" t="str">
        <f>C77</f>
        <v>Реализация основных общеобразовательных программ дошкольного образования</v>
      </c>
      <c r="D79" s="21" t="s">
        <v>83</v>
      </c>
      <c r="E79" s="16" t="str">
        <f>E77</f>
        <v>Среднегодовая численность потребителей муниципальной услуги</v>
      </c>
      <c r="F79" s="16" t="str">
        <f t="shared" ref="F79:H79" si="25">F77</f>
        <v>чел.</v>
      </c>
      <c r="G79" s="16">
        <f t="shared" si="25"/>
        <v>290.39999999999998</v>
      </c>
      <c r="H79" s="16">
        <f t="shared" si="25"/>
        <v>277</v>
      </c>
      <c r="I79" s="16">
        <f>'[1]объём 2021(сады) (2)'!E28</f>
        <v>277</v>
      </c>
      <c r="J79" s="16">
        <f t="shared" ref="J79:K92" si="26">I79</f>
        <v>277</v>
      </c>
      <c r="K79" s="16">
        <f t="shared" si="26"/>
        <v>277</v>
      </c>
      <c r="L79" s="17" t="s">
        <v>84</v>
      </c>
      <c r="M79" s="18">
        <v>28020.516</v>
      </c>
      <c r="N79" s="18">
        <v>27254</v>
      </c>
      <c r="O79" s="18">
        <v>27254</v>
      </c>
      <c r="P79" s="18">
        <v>27254</v>
      </c>
      <c r="Q79" s="18">
        <v>27254</v>
      </c>
    </row>
    <row r="80" spans="1:17" ht="49.75" x14ac:dyDescent="0.3">
      <c r="A80" s="14">
        <v>23</v>
      </c>
      <c r="B80" s="14" t="s">
        <v>44</v>
      </c>
      <c r="C80" s="16" t="s">
        <v>24</v>
      </c>
      <c r="D80" s="14" t="s">
        <v>29</v>
      </c>
      <c r="E80" s="16" t="s">
        <v>27</v>
      </c>
      <c r="F80" s="16" t="s">
        <v>25</v>
      </c>
      <c r="G80" s="16">
        <v>335.3</v>
      </c>
      <c r="H80" s="16">
        <v>332</v>
      </c>
      <c r="I80" s="16">
        <f>'[1]объём 2021(сады) (2)'!E29</f>
        <v>0</v>
      </c>
      <c r="J80" s="16">
        <f t="shared" si="26"/>
        <v>0</v>
      </c>
      <c r="K80" s="16">
        <f t="shared" si="26"/>
        <v>0</v>
      </c>
      <c r="L80" s="17" t="s">
        <v>96</v>
      </c>
      <c r="M80" s="18">
        <v>12005.85</v>
      </c>
      <c r="N80" s="18">
        <v>9503.57</v>
      </c>
      <c r="O80" s="18">
        <v>0</v>
      </c>
      <c r="P80" s="18">
        <v>0</v>
      </c>
      <c r="Q80" s="18">
        <v>0</v>
      </c>
    </row>
    <row r="81" spans="1:22" ht="49.75" x14ac:dyDescent="0.3">
      <c r="A81" s="19"/>
      <c r="B81" s="19"/>
      <c r="C81" s="16" t="s">
        <v>26</v>
      </c>
      <c r="D81" s="20"/>
      <c r="E81" s="16" t="s">
        <v>27</v>
      </c>
      <c r="F81" s="16" t="s">
        <v>25</v>
      </c>
      <c r="G81" s="16">
        <v>335.3</v>
      </c>
      <c r="H81" s="16">
        <v>332</v>
      </c>
      <c r="I81" s="16">
        <f>'[1]объём 2021(сады) (2)'!H29</f>
        <v>0</v>
      </c>
      <c r="J81" s="16">
        <f t="shared" si="26"/>
        <v>0</v>
      </c>
      <c r="K81" s="16">
        <f t="shared" si="26"/>
        <v>0</v>
      </c>
      <c r="L81" s="17" t="s">
        <v>96</v>
      </c>
      <c r="M81" s="18">
        <v>2642.6</v>
      </c>
      <c r="N81" s="18">
        <v>2743.31</v>
      </c>
      <c r="O81" s="18">
        <v>0</v>
      </c>
      <c r="P81" s="18">
        <v>0</v>
      </c>
      <c r="Q81" s="18">
        <v>0</v>
      </c>
    </row>
    <row r="82" spans="1:22" ht="186.55" x14ac:dyDescent="0.3">
      <c r="A82" s="20"/>
      <c r="B82" s="20"/>
      <c r="C82" s="16" t="str">
        <f>C80</f>
        <v>Реализация основных общеобразовательных программ дошкольного образования</v>
      </c>
      <c r="D82" s="21" t="s">
        <v>83</v>
      </c>
      <c r="E82" s="16" t="str">
        <f>E80</f>
        <v>Среднегодовая численность потребителей муниципальной услуги</v>
      </c>
      <c r="F82" s="16" t="str">
        <f t="shared" ref="F82:H82" si="27">F80</f>
        <v>чел.</v>
      </c>
      <c r="G82" s="16">
        <f t="shared" si="27"/>
        <v>335.3</v>
      </c>
      <c r="H82" s="16">
        <f t="shared" si="27"/>
        <v>332</v>
      </c>
      <c r="I82" s="16">
        <f>'[1]объём 2021(сады) (2)'!E29</f>
        <v>0</v>
      </c>
      <c r="J82" s="16">
        <f t="shared" si="26"/>
        <v>0</v>
      </c>
      <c r="K82" s="16">
        <f t="shared" si="26"/>
        <v>0</v>
      </c>
      <c r="L82" s="17" t="s">
        <v>84</v>
      </c>
      <c r="M82" s="18">
        <v>28333.674230000001</v>
      </c>
      <c r="N82" s="18">
        <v>31459</v>
      </c>
      <c r="O82" s="18">
        <v>31459</v>
      </c>
      <c r="P82" s="18">
        <v>31459</v>
      </c>
      <c r="Q82" s="18">
        <v>31459</v>
      </c>
    </row>
    <row r="83" spans="1:22" ht="49.75" x14ac:dyDescent="0.3">
      <c r="A83" s="14">
        <v>24</v>
      </c>
      <c r="B83" s="14" t="s">
        <v>53</v>
      </c>
      <c r="C83" s="16" t="s">
        <v>24</v>
      </c>
      <c r="D83" s="14" t="s">
        <v>29</v>
      </c>
      <c r="E83" s="16" t="s">
        <v>27</v>
      </c>
      <c r="F83" s="16" t="s">
        <v>25</v>
      </c>
      <c r="G83" s="16">
        <v>329.4</v>
      </c>
      <c r="H83" s="16">
        <v>320</v>
      </c>
      <c r="I83" s="16">
        <f>'[1]объём 2021(сады) (2)'!E30</f>
        <v>490</v>
      </c>
      <c r="J83" s="16">
        <f t="shared" si="26"/>
        <v>490</v>
      </c>
      <c r="K83" s="16">
        <f t="shared" si="26"/>
        <v>490</v>
      </c>
      <c r="L83" s="17" t="s">
        <v>96</v>
      </c>
      <c r="M83" s="18">
        <v>11541.014999999999</v>
      </c>
      <c r="N83" s="18">
        <v>11241.65</v>
      </c>
      <c r="O83" s="18">
        <v>20405.388207807544</v>
      </c>
      <c r="P83" s="18">
        <v>20405.388207807544</v>
      </c>
      <c r="Q83" s="18">
        <v>20405.388207807544</v>
      </c>
    </row>
    <row r="84" spans="1:22" ht="49.75" x14ac:dyDescent="0.3">
      <c r="A84" s="19"/>
      <c r="B84" s="19"/>
      <c r="C84" s="16" t="s">
        <v>26</v>
      </c>
      <c r="D84" s="20"/>
      <c r="E84" s="16" t="s">
        <v>27</v>
      </c>
      <c r="F84" s="16" t="s">
        <v>25</v>
      </c>
      <c r="G84" s="16">
        <v>329.4</v>
      </c>
      <c r="H84" s="16">
        <v>320</v>
      </c>
      <c r="I84" s="16">
        <f>'[1]объём 2021(сады) (2)'!H30</f>
        <v>490</v>
      </c>
      <c r="J84" s="16">
        <f t="shared" si="26"/>
        <v>490</v>
      </c>
      <c r="K84" s="16">
        <f t="shared" si="26"/>
        <v>490</v>
      </c>
      <c r="L84" s="17" t="s">
        <v>96</v>
      </c>
      <c r="M84" s="18">
        <v>2547.085</v>
      </c>
      <c r="N84" s="18">
        <v>2660.1790000000001</v>
      </c>
      <c r="O84" s="18">
        <v>3306.7717415094553</v>
      </c>
      <c r="P84" s="18">
        <v>3306.7717415094553</v>
      </c>
      <c r="Q84" s="18">
        <v>3306.7717415094553</v>
      </c>
    </row>
    <row r="85" spans="1:22" ht="186.55" x14ac:dyDescent="0.3">
      <c r="A85" s="20"/>
      <c r="B85" s="20"/>
      <c r="C85" s="16" t="str">
        <f>C83</f>
        <v>Реализация основных общеобразовательных программ дошкольного образования</v>
      </c>
      <c r="D85" s="21" t="s">
        <v>83</v>
      </c>
      <c r="E85" s="16" t="str">
        <f>E83</f>
        <v>Среднегодовая численность потребителей муниципальной услуги</v>
      </c>
      <c r="F85" s="16" t="str">
        <f t="shared" ref="F85:H85" si="28">F83</f>
        <v>чел.</v>
      </c>
      <c r="G85" s="16">
        <f t="shared" si="28"/>
        <v>329.4</v>
      </c>
      <c r="H85" s="16">
        <f t="shared" si="28"/>
        <v>320</v>
      </c>
      <c r="I85" s="16">
        <f>'[1]объём 2021(сады) (2)'!E30</f>
        <v>490</v>
      </c>
      <c r="J85" s="16">
        <f t="shared" si="26"/>
        <v>490</v>
      </c>
      <c r="K85" s="16">
        <f t="shared" si="26"/>
        <v>490</v>
      </c>
      <c r="L85" s="17" t="s">
        <v>84</v>
      </c>
      <c r="M85" s="18">
        <v>30958.626469999999</v>
      </c>
      <c r="N85" s="18">
        <v>31203</v>
      </c>
      <c r="O85" s="18">
        <v>31203</v>
      </c>
      <c r="P85" s="18">
        <v>31203</v>
      </c>
      <c r="Q85" s="18">
        <v>31203</v>
      </c>
    </row>
    <row r="86" spans="1:22" ht="49.75" x14ac:dyDescent="0.3">
      <c r="A86" s="14">
        <v>25</v>
      </c>
      <c r="B86" s="14" t="s">
        <v>45</v>
      </c>
      <c r="C86" s="16" t="s">
        <v>24</v>
      </c>
      <c r="D86" s="14" t="s">
        <v>29</v>
      </c>
      <c r="E86" s="16" t="s">
        <v>27</v>
      </c>
      <c r="F86" s="16" t="s">
        <v>25</v>
      </c>
      <c r="G86" s="16">
        <v>334.7</v>
      </c>
      <c r="H86" s="16">
        <v>332</v>
      </c>
      <c r="I86" s="16">
        <f>'[1]объём 2021(сады) (2)'!E31</f>
        <v>332</v>
      </c>
      <c r="J86" s="16">
        <f t="shared" si="26"/>
        <v>332</v>
      </c>
      <c r="K86" s="16">
        <f t="shared" si="26"/>
        <v>332</v>
      </c>
      <c r="L86" s="17" t="s">
        <v>96</v>
      </c>
      <c r="M86" s="18">
        <v>12102.9</v>
      </c>
      <c r="N86" s="18">
        <v>9099.5</v>
      </c>
      <c r="O86" s="18">
        <v>11964.504126273825</v>
      </c>
      <c r="P86" s="18">
        <v>11964.504126273825</v>
      </c>
      <c r="Q86" s="18">
        <v>11964.504126273825</v>
      </c>
    </row>
    <row r="87" spans="1:22" ht="49.75" x14ac:dyDescent="0.3">
      <c r="A87" s="19"/>
      <c r="B87" s="19"/>
      <c r="C87" s="16" t="s">
        <v>26</v>
      </c>
      <c r="D87" s="20"/>
      <c r="E87" s="16" t="s">
        <v>27</v>
      </c>
      <c r="F87" s="16" t="s">
        <v>25</v>
      </c>
      <c r="G87" s="16">
        <v>334.7</v>
      </c>
      <c r="H87" s="16">
        <v>332</v>
      </c>
      <c r="I87" s="16">
        <f>'[1]объём 2021(сады) (2)'!H31</f>
        <v>332</v>
      </c>
      <c r="J87" s="16">
        <f t="shared" si="26"/>
        <v>332</v>
      </c>
      <c r="K87" s="16">
        <f t="shared" si="26"/>
        <v>332</v>
      </c>
      <c r="L87" s="17" t="s">
        <v>96</v>
      </c>
      <c r="M87" s="18">
        <v>2642.6</v>
      </c>
      <c r="N87" s="18">
        <v>2759.9360000000001</v>
      </c>
      <c r="O87" s="18">
        <v>2240.5068526738087</v>
      </c>
      <c r="P87" s="18">
        <v>2240.5068526738087</v>
      </c>
      <c r="Q87" s="18">
        <v>2240.5068526738087</v>
      </c>
    </row>
    <row r="88" spans="1:22" ht="186.55" x14ac:dyDescent="0.3">
      <c r="A88" s="20"/>
      <c r="B88" s="20"/>
      <c r="C88" s="16" t="str">
        <f>C86</f>
        <v>Реализация основных общеобразовательных программ дошкольного образования</v>
      </c>
      <c r="D88" s="21" t="s">
        <v>83</v>
      </c>
      <c r="E88" s="16" t="str">
        <f>E86</f>
        <v>Среднегодовая численность потребителей муниципальной услуги</v>
      </c>
      <c r="F88" s="16" t="str">
        <f t="shared" ref="F88:H88" si="29">F86</f>
        <v>чел.</v>
      </c>
      <c r="G88" s="16">
        <f t="shared" si="29"/>
        <v>334.7</v>
      </c>
      <c r="H88" s="16">
        <f t="shared" si="29"/>
        <v>332</v>
      </c>
      <c r="I88" s="16">
        <f>'[1]объём 2021(сады) (2)'!E31</f>
        <v>332</v>
      </c>
      <c r="J88" s="16">
        <f t="shared" si="26"/>
        <v>332</v>
      </c>
      <c r="K88" s="16">
        <f t="shared" si="26"/>
        <v>332</v>
      </c>
      <c r="L88" s="17" t="s">
        <v>84</v>
      </c>
      <c r="M88" s="18">
        <v>33354.756000000001</v>
      </c>
      <c r="N88" s="18">
        <v>33029</v>
      </c>
      <c r="O88" s="18">
        <v>33029</v>
      </c>
      <c r="P88" s="18">
        <v>33029</v>
      </c>
      <c r="Q88" s="18">
        <v>33029</v>
      </c>
    </row>
    <row r="89" spans="1:22" ht="49.75" x14ac:dyDescent="0.3">
      <c r="A89" s="14">
        <v>25</v>
      </c>
      <c r="B89" s="14" t="s">
        <v>97</v>
      </c>
      <c r="C89" s="16" t="s">
        <v>24</v>
      </c>
      <c r="D89" s="14" t="s">
        <v>29</v>
      </c>
      <c r="E89" s="16" t="s">
        <v>27</v>
      </c>
      <c r="F89" s="16" t="s">
        <v>25</v>
      </c>
      <c r="G89" s="16">
        <v>334.7</v>
      </c>
      <c r="H89" s="16">
        <v>332</v>
      </c>
      <c r="I89" s="16">
        <f>'[1]объём 2021(сады) (2)'!E32</f>
        <v>200</v>
      </c>
      <c r="J89" s="16">
        <f t="shared" si="26"/>
        <v>200</v>
      </c>
      <c r="K89" s="16">
        <f t="shared" si="26"/>
        <v>200</v>
      </c>
      <c r="L89" s="17" t="s">
        <v>96</v>
      </c>
      <c r="M89" s="18">
        <v>1000</v>
      </c>
      <c r="N89" s="18">
        <v>3964.6939300000004</v>
      </c>
      <c r="O89" s="18">
        <v>10324.01196668197</v>
      </c>
      <c r="P89" s="18">
        <v>10324.01196668197</v>
      </c>
      <c r="Q89" s="18">
        <v>10324.01196668197</v>
      </c>
    </row>
    <row r="90" spans="1:22" ht="49.75" x14ac:dyDescent="0.3">
      <c r="A90" s="19"/>
      <c r="B90" s="19"/>
      <c r="C90" s="16" t="s">
        <v>26</v>
      </c>
      <c r="D90" s="20"/>
      <c r="E90" s="16" t="s">
        <v>27</v>
      </c>
      <c r="F90" s="16" t="s">
        <v>25</v>
      </c>
      <c r="G90" s="16">
        <v>334.7</v>
      </c>
      <c r="H90" s="16">
        <v>332</v>
      </c>
      <c r="I90" s="16">
        <f>'[1]объём 2021(сады) (2)'!H32</f>
        <v>200</v>
      </c>
      <c r="J90" s="16">
        <f t="shared" si="26"/>
        <v>200</v>
      </c>
      <c r="K90" s="16">
        <f t="shared" si="26"/>
        <v>200</v>
      </c>
      <c r="L90" s="17" t="s">
        <v>96</v>
      </c>
      <c r="M90" s="18">
        <v>0</v>
      </c>
      <c r="N90" s="18">
        <v>0</v>
      </c>
      <c r="O90" s="18">
        <v>1349.7028841747442</v>
      </c>
      <c r="P90" s="18">
        <v>1349.7028841747442</v>
      </c>
      <c r="Q90" s="18">
        <v>1349.7028841747442</v>
      </c>
    </row>
    <row r="91" spans="1:22" ht="186.55" x14ac:dyDescent="0.3">
      <c r="A91" s="20"/>
      <c r="B91" s="20"/>
      <c r="C91" s="16" t="str">
        <f>C89</f>
        <v>Реализация основных общеобразовательных программ дошкольного образования</v>
      </c>
      <c r="D91" s="21" t="s">
        <v>83</v>
      </c>
      <c r="E91" s="16" t="str">
        <f>E89</f>
        <v>Среднегодовая численность потребителей муниципальной услуги</v>
      </c>
      <c r="F91" s="16" t="str">
        <f t="shared" ref="F91:H91" si="30">F89</f>
        <v>чел.</v>
      </c>
      <c r="G91" s="16">
        <f t="shared" si="30"/>
        <v>334.7</v>
      </c>
      <c r="H91" s="16">
        <f t="shared" si="30"/>
        <v>332</v>
      </c>
      <c r="I91" s="16">
        <f>'[1]объём 2021(сады) (2)'!E32</f>
        <v>200</v>
      </c>
      <c r="J91" s="16">
        <f t="shared" si="26"/>
        <v>200</v>
      </c>
      <c r="K91" s="16">
        <f t="shared" si="26"/>
        <v>200</v>
      </c>
      <c r="L91" s="17" t="s">
        <v>84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</row>
    <row r="92" spans="1:22" ht="54" customHeight="1" x14ac:dyDescent="0.3">
      <c r="A92" s="2" t="s">
        <v>7</v>
      </c>
      <c r="B92" s="22" t="s">
        <v>0</v>
      </c>
      <c r="C92" s="22" t="s">
        <v>0</v>
      </c>
      <c r="D92" s="22" t="s">
        <v>0</v>
      </c>
      <c r="E92" s="22" t="s">
        <v>0</v>
      </c>
      <c r="F92" s="16"/>
      <c r="G92" s="22" t="s">
        <v>0</v>
      </c>
      <c r="H92" s="22" t="s">
        <v>0</v>
      </c>
      <c r="I92" s="22" t="s">
        <v>0</v>
      </c>
      <c r="J92" s="16" t="str">
        <f t="shared" si="26"/>
        <v/>
      </c>
      <c r="K92" s="16" t="str">
        <f t="shared" si="26"/>
        <v/>
      </c>
      <c r="L92" s="23" t="s">
        <v>0</v>
      </c>
      <c r="M92" s="24"/>
      <c r="N92" s="24"/>
      <c r="O92" s="24"/>
      <c r="P92" s="24"/>
      <c r="Q92" s="24"/>
    </row>
    <row r="93" spans="1:22" x14ac:dyDescent="0.3">
      <c r="A93" s="2">
        <v>611</v>
      </c>
      <c r="B93" s="22" t="s">
        <v>0</v>
      </c>
      <c r="C93" s="22" t="s">
        <v>0</v>
      </c>
      <c r="D93" s="22" t="s">
        <v>0</v>
      </c>
      <c r="E93" s="22" t="s">
        <v>0</v>
      </c>
      <c r="F93" s="22" t="s">
        <v>0</v>
      </c>
      <c r="G93" s="22"/>
      <c r="H93" s="22"/>
      <c r="I93" s="22"/>
      <c r="J93" s="22"/>
      <c r="K93" s="25"/>
      <c r="L93" s="23"/>
      <c r="M93" s="25">
        <v>245056.55805999995</v>
      </c>
      <c r="N93" s="25">
        <v>238683.91200000001</v>
      </c>
      <c r="O93" s="25">
        <v>237852.91614871446</v>
      </c>
      <c r="P93" s="25">
        <v>237852.91614871446</v>
      </c>
      <c r="Q93" s="25">
        <v>237852.91614871446</v>
      </c>
    </row>
    <row r="94" spans="1:22" x14ac:dyDescent="0.3">
      <c r="A94" s="2">
        <v>621</v>
      </c>
      <c r="B94" s="22" t="s">
        <v>0</v>
      </c>
      <c r="C94" s="22" t="s">
        <v>0</v>
      </c>
      <c r="D94" s="22" t="s">
        <v>0</v>
      </c>
      <c r="E94" s="22" t="s">
        <v>0</v>
      </c>
      <c r="F94" s="22" t="s">
        <v>0</v>
      </c>
      <c r="G94" s="22"/>
      <c r="H94" s="22"/>
      <c r="I94" s="22"/>
      <c r="J94" s="22"/>
      <c r="K94" s="25"/>
      <c r="L94" s="23"/>
      <c r="M94" s="25">
        <v>930439.04194000002</v>
      </c>
      <c r="N94" s="25">
        <v>847965.89792999986</v>
      </c>
      <c r="O94" s="25">
        <v>853796.88303948892</v>
      </c>
      <c r="P94" s="25">
        <v>853796.88303948892</v>
      </c>
      <c r="Q94" s="25">
        <v>853796.88303948892</v>
      </c>
    </row>
    <row r="95" spans="1:22" ht="78.05" customHeight="1" x14ac:dyDescent="0.3">
      <c r="A95" s="26">
        <v>1</v>
      </c>
      <c r="B95" s="26" t="s">
        <v>64</v>
      </c>
      <c r="C95" s="22" t="s">
        <v>58</v>
      </c>
      <c r="D95" s="27" t="s">
        <v>59</v>
      </c>
      <c r="E95" s="22" t="s">
        <v>27</v>
      </c>
      <c r="F95" s="28" t="s">
        <v>25</v>
      </c>
      <c r="G95" s="28">
        <v>354</v>
      </c>
      <c r="H95" s="28">
        <f>'[1]Объём 2021(школы)'!AV6</f>
        <v>356.4</v>
      </c>
      <c r="I95" s="28">
        <f>'[1]Объём 2021(школы)'!AY6</f>
        <v>372</v>
      </c>
      <c r="J95" s="28">
        <f>I95</f>
        <v>372</v>
      </c>
      <c r="K95" s="28">
        <f>J95</f>
        <v>372</v>
      </c>
      <c r="L95" s="29" t="s">
        <v>98</v>
      </c>
      <c r="M95" s="28">
        <v>3236.12</v>
      </c>
      <c r="N95" s="28">
        <v>2871.607</v>
      </c>
      <c r="O95" s="28">
        <v>2990.5309999999999</v>
      </c>
      <c r="P95" s="28">
        <v>2990.5309999999999</v>
      </c>
      <c r="Q95" s="28">
        <v>2990.5309999999999</v>
      </c>
      <c r="R95" s="28">
        <f>'[1]Форма 2'!H154</f>
        <v>0</v>
      </c>
      <c r="S95" s="28">
        <f>'[1]Форма 2'!I154</f>
        <v>0</v>
      </c>
      <c r="T95" s="28">
        <f>'[1]Форма 2'!J154</f>
        <v>0</v>
      </c>
      <c r="U95" s="28">
        <f>'[1]Форма 2'!K154</f>
        <v>0</v>
      </c>
      <c r="V95" s="28">
        <f>'[1]Форма 2'!L154</f>
        <v>0</v>
      </c>
    </row>
    <row r="96" spans="1:22" ht="72" customHeight="1" x14ac:dyDescent="0.3">
      <c r="A96" s="30"/>
      <c r="B96" s="30"/>
      <c r="C96" s="22" t="s">
        <v>60</v>
      </c>
      <c r="D96" s="27"/>
      <c r="E96" s="22" t="s">
        <v>27</v>
      </c>
      <c r="F96" s="28" t="s">
        <v>25</v>
      </c>
      <c r="G96" s="28">
        <v>366</v>
      </c>
      <c r="H96" s="28">
        <f>'[1]Объём 2021(школы)'!AW6</f>
        <v>377.4</v>
      </c>
      <c r="I96" s="28">
        <f>'[1]Объём 2021(школы)'!AZ6</f>
        <v>405</v>
      </c>
      <c r="J96" s="28">
        <f t="shared" ref="J96:K99" si="31">I96</f>
        <v>405</v>
      </c>
      <c r="K96" s="28">
        <f t="shared" si="31"/>
        <v>405</v>
      </c>
      <c r="L96" s="29" t="s">
        <v>98</v>
      </c>
      <c r="M96" s="28">
        <v>3382.799</v>
      </c>
      <c r="N96" s="28">
        <v>3040.8090000000002</v>
      </c>
      <c r="O96" s="28">
        <v>3255.82</v>
      </c>
      <c r="P96" s="28">
        <v>3255.82</v>
      </c>
      <c r="Q96" s="28">
        <v>3255.82</v>
      </c>
      <c r="R96" s="28">
        <f>'[1]Форма 2'!H155</f>
        <v>0</v>
      </c>
      <c r="S96" s="28">
        <f>'[1]Форма 2'!I155</f>
        <v>0</v>
      </c>
      <c r="T96" s="28">
        <f>'[1]Форма 2'!J155</f>
        <v>0</v>
      </c>
      <c r="U96" s="28">
        <f>'[1]Форма 2'!K155</f>
        <v>0</v>
      </c>
      <c r="V96" s="28">
        <f>'[1]Форма 2'!L155</f>
        <v>0</v>
      </c>
    </row>
    <row r="97" spans="1:25" ht="65.95" customHeight="1" x14ac:dyDescent="0.3">
      <c r="A97" s="30"/>
      <c r="B97" s="30"/>
      <c r="C97" s="22" t="s">
        <v>61</v>
      </c>
      <c r="D97" s="27"/>
      <c r="E97" s="22" t="s">
        <v>27</v>
      </c>
      <c r="F97" s="28" t="s">
        <v>25</v>
      </c>
      <c r="G97" s="28">
        <v>56</v>
      </c>
      <c r="H97" s="28">
        <f>'[1]Объём 2021(школы)'!AX6</f>
        <v>58.7</v>
      </c>
      <c r="I97" s="28">
        <f>'[1]Объём 2021(школы)'!BA6</f>
        <v>80</v>
      </c>
      <c r="J97" s="28">
        <f t="shared" si="31"/>
        <v>80</v>
      </c>
      <c r="K97" s="28">
        <f t="shared" si="31"/>
        <v>80</v>
      </c>
      <c r="L97" s="29" t="s">
        <v>98</v>
      </c>
      <c r="M97" s="28">
        <v>513.37900000000002</v>
      </c>
      <c r="N97" s="28">
        <v>471.35</v>
      </c>
      <c r="O97" s="28">
        <v>643.12400000000002</v>
      </c>
      <c r="P97" s="28">
        <v>643.12400000000002</v>
      </c>
      <c r="Q97" s="28">
        <v>643.12400000000002</v>
      </c>
      <c r="R97" s="28">
        <f>'[1]Форма 2'!H156</f>
        <v>0</v>
      </c>
      <c r="S97" s="28">
        <f>'[1]Форма 2'!I156</f>
        <v>0</v>
      </c>
      <c r="T97" s="28">
        <f>'[1]Форма 2'!J156</f>
        <v>0</v>
      </c>
      <c r="U97" s="28">
        <f>'[1]Форма 2'!K156</f>
        <v>0</v>
      </c>
      <c r="V97" s="28">
        <f>'[1]Форма 2'!L156</f>
        <v>0</v>
      </c>
    </row>
    <row r="98" spans="1:25" ht="49.75" x14ac:dyDescent="0.3">
      <c r="A98" s="30"/>
      <c r="B98" s="30"/>
      <c r="C98" s="22" t="s">
        <v>62</v>
      </c>
      <c r="D98" s="27" t="s">
        <v>86</v>
      </c>
      <c r="E98" s="22" t="s">
        <v>27</v>
      </c>
      <c r="F98" s="28" t="s">
        <v>25</v>
      </c>
      <c r="G98" s="28">
        <v>60</v>
      </c>
      <c r="H98" s="28">
        <v>60</v>
      </c>
      <c r="I98" s="28"/>
      <c r="J98" s="28">
        <f t="shared" si="31"/>
        <v>0</v>
      </c>
      <c r="K98" s="28">
        <f t="shared" si="31"/>
        <v>0</v>
      </c>
      <c r="L98" s="29" t="s">
        <v>85</v>
      </c>
      <c r="M98" s="28"/>
      <c r="N98" s="28">
        <v>0</v>
      </c>
      <c r="O98" s="31">
        <v>0</v>
      </c>
      <c r="P98" s="31">
        <v>0</v>
      </c>
      <c r="Q98" s="31">
        <v>0</v>
      </c>
    </row>
    <row r="99" spans="1:25" ht="60.05" customHeight="1" x14ac:dyDescent="0.3">
      <c r="A99" s="30"/>
      <c r="B99" s="30"/>
      <c r="C99" s="22" t="s">
        <v>63</v>
      </c>
      <c r="D99" s="27"/>
      <c r="E99" s="22" t="s">
        <v>27</v>
      </c>
      <c r="F99" s="28" t="s">
        <v>25</v>
      </c>
      <c r="G99" s="28">
        <v>135</v>
      </c>
      <c r="H99" s="28">
        <v>135</v>
      </c>
      <c r="I99" s="28"/>
      <c r="J99" s="28">
        <f t="shared" si="31"/>
        <v>0</v>
      </c>
      <c r="K99" s="28">
        <f t="shared" si="31"/>
        <v>0</v>
      </c>
      <c r="L99" s="29" t="s">
        <v>85</v>
      </c>
      <c r="M99" s="28"/>
      <c r="N99" s="28">
        <v>0</v>
      </c>
      <c r="O99" s="31">
        <v>0</v>
      </c>
      <c r="P99" s="31">
        <v>0</v>
      </c>
      <c r="Q99" s="31">
        <v>0</v>
      </c>
    </row>
    <row r="100" spans="1:25" ht="78.05" customHeight="1" x14ac:dyDescent="0.3">
      <c r="A100" s="30"/>
      <c r="B100" s="30"/>
      <c r="C100" s="22" t="s">
        <v>58</v>
      </c>
      <c r="D100" s="27"/>
      <c r="E100" s="22" t="s">
        <v>27</v>
      </c>
      <c r="F100" s="28" t="s">
        <v>25</v>
      </c>
      <c r="G100" s="28">
        <v>354</v>
      </c>
      <c r="H100" s="28">
        <f>H95</f>
        <v>356.4</v>
      </c>
      <c r="I100" s="28">
        <f>I95</f>
        <v>372</v>
      </c>
      <c r="J100" s="28">
        <f t="shared" ref="J100:K100" si="32">J95</f>
        <v>372</v>
      </c>
      <c r="K100" s="28">
        <f t="shared" si="32"/>
        <v>372</v>
      </c>
      <c r="L100" s="29" t="s">
        <v>85</v>
      </c>
      <c r="M100" s="28">
        <v>19251.487000000001</v>
      </c>
      <c r="N100" s="28">
        <v>21983.31</v>
      </c>
      <c r="O100" s="31">
        <v>0</v>
      </c>
      <c r="P100" s="31">
        <v>0</v>
      </c>
      <c r="Q100" s="31">
        <v>0</v>
      </c>
      <c r="V100" s="3">
        <f>G100+G101+G102</f>
        <v>776</v>
      </c>
      <c r="W100" s="3">
        <v>42201</v>
      </c>
      <c r="X100" s="3">
        <f>H100+H101+H102</f>
        <v>792.5</v>
      </c>
      <c r="Y100" s="3">
        <v>48882.64</v>
      </c>
    </row>
    <row r="101" spans="1:25" ht="72" customHeight="1" x14ac:dyDescent="0.3">
      <c r="A101" s="30"/>
      <c r="B101" s="30"/>
      <c r="C101" s="22" t="s">
        <v>60</v>
      </c>
      <c r="D101" s="27"/>
      <c r="E101" s="22" t="s">
        <v>27</v>
      </c>
      <c r="F101" s="28" t="s">
        <v>25</v>
      </c>
      <c r="G101" s="28">
        <v>366</v>
      </c>
      <c r="H101" s="28">
        <f t="shared" ref="H101:K102" si="33">H96</f>
        <v>377.4</v>
      </c>
      <c r="I101" s="28">
        <f>I96</f>
        <v>405</v>
      </c>
      <c r="J101" s="28">
        <f t="shared" si="33"/>
        <v>405</v>
      </c>
      <c r="K101" s="28">
        <f t="shared" si="33"/>
        <v>405</v>
      </c>
      <c r="L101" s="29" t="s">
        <v>85</v>
      </c>
      <c r="M101" s="28">
        <v>19904.080000000002</v>
      </c>
      <c r="N101" s="28">
        <v>23278.623</v>
      </c>
      <c r="O101" s="31">
        <v>0</v>
      </c>
      <c r="P101" s="31">
        <v>0</v>
      </c>
      <c r="Q101" s="31">
        <v>0</v>
      </c>
      <c r="V101" s="3">
        <f t="shared" ref="V101:Y102" si="34">V100</f>
        <v>776</v>
      </c>
      <c r="W101" s="3">
        <f t="shared" si="34"/>
        <v>42201</v>
      </c>
      <c r="X101" s="3">
        <f t="shared" si="34"/>
        <v>792.5</v>
      </c>
      <c r="Y101" s="3">
        <f t="shared" si="34"/>
        <v>48882.64</v>
      </c>
    </row>
    <row r="102" spans="1:25" ht="65.95" customHeight="1" x14ac:dyDescent="0.3">
      <c r="A102" s="32"/>
      <c r="B102" s="32"/>
      <c r="C102" s="22" t="s">
        <v>61</v>
      </c>
      <c r="D102" s="27"/>
      <c r="E102" s="22" t="s">
        <v>27</v>
      </c>
      <c r="F102" s="28" t="s">
        <v>25</v>
      </c>
      <c r="G102" s="28">
        <v>56</v>
      </c>
      <c r="H102" s="28">
        <f t="shared" si="33"/>
        <v>58.7</v>
      </c>
      <c r="I102" s="28">
        <f>I97</f>
        <v>80</v>
      </c>
      <c r="J102" s="28">
        <f t="shared" si="33"/>
        <v>80</v>
      </c>
      <c r="K102" s="28">
        <f t="shared" si="33"/>
        <v>80</v>
      </c>
      <c r="L102" s="29" t="s">
        <v>85</v>
      </c>
      <c r="M102" s="28">
        <v>3045.433</v>
      </c>
      <c r="N102" s="28">
        <v>3620.7080000000001</v>
      </c>
      <c r="O102" s="31">
        <v>0</v>
      </c>
      <c r="P102" s="31">
        <v>0</v>
      </c>
      <c r="Q102" s="31">
        <v>0</v>
      </c>
      <c r="V102" s="3">
        <f t="shared" si="34"/>
        <v>776</v>
      </c>
      <c r="W102" s="3">
        <f t="shared" si="34"/>
        <v>42201</v>
      </c>
      <c r="X102" s="3">
        <f t="shared" si="34"/>
        <v>792.5</v>
      </c>
      <c r="Y102" s="3">
        <f t="shared" si="34"/>
        <v>48882.64</v>
      </c>
    </row>
    <row r="103" spans="1:25" ht="60.05" customHeight="1" x14ac:dyDescent="0.3">
      <c r="A103" s="26">
        <v>2</v>
      </c>
      <c r="B103" s="26" t="s">
        <v>65</v>
      </c>
      <c r="C103" s="22" t="s">
        <v>58</v>
      </c>
      <c r="D103" s="27" t="s">
        <v>59</v>
      </c>
      <c r="E103" s="22" t="s">
        <v>27</v>
      </c>
      <c r="F103" s="28" t="s">
        <v>25</v>
      </c>
      <c r="G103" s="28">
        <v>102</v>
      </c>
      <c r="H103" s="28">
        <f>'[1]Объём 2021(школы)'!AV7</f>
        <v>73.3</v>
      </c>
      <c r="I103" s="28">
        <f>'[1]Объём 2021(школы)'!AY7</f>
        <v>105.3</v>
      </c>
      <c r="J103" s="28">
        <f t="shared" ref="J103:K107" si="35">I103</f>
        <v>105.3</v>
      </c>
      <c r="K103" s="28">
        <f t="shared" si="35"/>
        <v>105.3</v>
      </c>
      <c r="L103" s="29" t="s">
        <v>99</v>
      </c>
      <c r="M103" s="28">
        <v>1671.174</v>
      </c>
      <c r="N103" s="28">
        <v>1415.9169999999999</v>
      </c>
      <c r="O103" s="28">
        <v>0</v>
      </c>
      <c r="P103" s="28">
        <v>0</v>
      </c>
      <c r="Q103" s="28">
        <v>0</v>
      </c>
      <c r="R103" s="3">
        <f>G103+G104+G105</f>
        <v>263</v>
      </c>
      <c r="S103" s="3">
        <v>4358.1589999999997</v>
      </c>
      <c r="T103" s="3">
        <f>H103+H104+H105</f>
        <v>180</v>
      </c>
      <c r="U103" s="3">
        <v>3159.98</v>
      </c>
    </row>
    <row r="104" spans="1:25" ht="60.05" customHeight="1" x14ac:dyDescent="0.3">
      <c r="A104" s="30"/>
      <c r="B104" s="30"/>
      <c r="C104" s="22" t="s">
        <v>60</v>
      </c>
      <c r="D104" s="27"/>
      <c r="E104" s="22" t="s">
        <v>27</v>
      </c>
      <c r="F104" s="28" t="s">
        <v>25</v>
      </c>
      <c r="G104" s="28">
        <v>129</v>
      </c>
      <c r="H104" s="28">
        <f>'[1]Объём 2021(школы)'!AW7</f>
        <v>80</v>
      </c>
      <c r="I104" s="28">
        <f>'[1]Объём 2021(школы)'!AZ7</f>
        <v>127.7</v>
      </c>
      <c r="J104" s="28">
        <f t="shared" si="35"/>
        <v>127.7</v>
      </c>
      <c r="K104" s="28">
        <f t="shared" si="35"/>
        <v>127.7</v>
      </c>
      <c r="L104" s="29" t="s">
        <v>99</v>
      </c>
      <c r="M104" s="28">
        <v>2138.1190000000001</v>
      </c>
      <c r="N104" s="28">
        <v>1545.3389999999999</v>
      </c>
      <c r="O104" s="28">
        <v>0</v>
      </c>
      <c r="P104" s="28">
        <v>0</v>
      </c>
      <c r="Q104" s="28">
        <v>0</v>
      </c>
      <c r="R104" s="3">
        <f>R103</f>
        <v>263</v>
      </c>
      <c r="S104" s="3">
        <f>S103</f>
        <v>4358.1589999999997</v>
      </c>
      <c r="T104" s="3">
        <f>T103</f>
        <v>180</v>
      </c>
      <c r="U104" s="3">
        <f>U103</f>
        <v>3159.98</v>
      </c>
    </row>
    <row r="105" spans="1:25" ht="49.75" x14ac:dyDescent="0.3">
      <c r="A105" s="30"/>
      <c r="B105" s="30"/>
      <c r="C105" s="22" t="s">
        <v>61</v>
      </c>
      <c r="D105" s="27"/>
      <c r="E105" s="22" t="s">
        <v>27</v>
      </c>
      <c r="F105" s="28" t="s">
        <v>25</v>
      </c>
      <c r="G105" s="28">
        <v>32</v>
      </c>
      <c r="H105" s="28">
        <f>'[1]Объём 2021(школы)'!AX7</f>
        <v>26.7</v>
      </c>
      <c r="I105" s="28">
        <f>'[1]Объём 2021(школы)'!BA7</f>
        <v>42</v>
      </c>
      <c r="J105" s="28">
        <f t="shared" si="35"/>
        <v>42</v>
      </c>
      <c r="K105" s="28">
        <f t="shared" si="35"/>
        <v>42</v>
      </c>
      <c r="L105" s="29" t="s">
        <v>99</v>
      </c>
      <c r="M105" s="28">
        <v>548.86599999999999</v>
      </c>
      <c r="N105" s="28">
        <v>529.27800000000002</v>
      </c>
      <c r="O105" s="28">
        <v>0</v>
      </c>
      <c r="P105" s="28">
        <v>0</v>
      </c>
      <c r="Q105" s="28">
        <v>0</v>
      </c>
      <c r="R105" s="3">
        <f>R103</f>
        <v>263</v>
      </c>
      <c r="S105" s="3">
        <f>S104</f>
        <v>4358.1589999999997</v>
      </c>
      <c r="T105" s="3">
        <f>T103</f>
        <v>180</v>
      </c>
      <c r="U105" s="3">
        <f>U103</f>
        <v>3159.98</v>
      </c>
    </row>
    <row r="106" spans="1:25" ht="60.05" customHeight="1" x14ac:dyDescent="0.3">
      <c r="A106" s="30"/>
      <c r="B106" s="30"/>
      <c r="C106" s="22" t="s">
        <v>62</v>
      </c>
      <c r="D106" s="27" t="s">
        <v>86</v>
      </c>
      <c r="E106" s="22" t="s">
        <v>27</v>
      </c>
      <c r="F106" s="28" t="s">
        <v>25</v>
      </c>
      <c r="G106" s="28">
        <v>25</v>
      </c>
      <c r="H106" s="28">
        <v>25</v>
      </c>
      <c r="I106" s="28"/>
      <c r="J106" s="28">
        <f t="shared" si="35"/>
        <v>0</v>
      </c>
      <c r="K106" s="28">
        <f t="shared" si="35"/>
        <v>0</v>
      </c>
      <c r="L106" s="29" t="s">
        <v>87</v>
      </c>
      <c r="M106" s="28"/>
      <c r="N106" s="28">
        <v>0</v>
      </c>
      <c r="O106" s="31">
        <v>0</v>
      </c>
      <c r="P106" s="31">
        <v>0</v>
      </c>
      <c r="Q106" s="31">
        <v>0</v>
      </c>
    </row>
    <row r="107" spans="1:25" ht="49.75" x14ac:dyDescent="0.3">
      <c r="A107" s="30"/>
      <c r="B107" s="30"/>
      <c r="C107" s="22" t="s">
        <v>63</v>
      </c>
      <c r="D107" s="27"/>
      <c r="E107" s="22" t="s">
        <v>27</v>
      </c>
      <c r="F107" s="28" t="s">
        <v>25</v>
      </c>
      <c r="G107" s="28">
        <v>180</v>
      </c>
      <c r="H107" s="28">
        <v>180</v>
      </c>
      <c r="I107" s="28"/>
      <c r="J107" s="28">
        <f t="shared" si="35"/>
        <v>0</v>
      </c>
      <c r="K107" s="28">
        <f t="shared" si="35"/>
        <v>0</v>
      </c>
      <c r="L107" s="29" t="s">
        <v>87</v>
      </c>
      <c r="M107" s="28"/>
      <c r="N107" s="28">
        <v>0</v>
      </c>
      <c r="O107" s="31">
        <v>0</v>
      </c>
      <c r="P107" s="31">
        <v>0</v>
      </c>
      <c r="Q107" s="31">
        <v>0</v>
      </c>
    </row>
    <row r="108" spans="1:25" ht="78.05" customHeight="1" x14ac:dyDescent="0.3">
      <c r="A108" s="30"/>
      <c r="B108" s="30"/>
      <c r="C108" s="22" t="s">
        <v>58</v>
      </c>
      <c r="D108" s="27"/>
      <c r="E108" s="22" t="s">
        <v>27</v>
      </c>
      <c r="F108" s="28" t="s">
        <v>25</v>
      </c>
      <c r="G108" s="28">
        <v>102</v>
      </c>
      <c r="H108" s="28">
        <f t="shared" ref="H108:K110" si="36">H103</f>
        <v>73.3</v>
      </c>
      <c r="I108" s="28">
        <f>I103</f>
        <v>105.3</v>
      </c>
      <c r="J108" s="28">
        <f t="shared" si="36"/>
        <v>105.3</v>
      </c>
      <c r="K108" s="28">
        <f t="shared" si="36"/>
        <v>105.3</v>
      </c>
      <c r="L108" s="29" t="s">
        <v>87</v>
      </c>
      <c r="M108" s="28">
        <v>6809.2950000000001</v>
      </c>
      <c r="N108" s="28">
        <v>8161.723</v>
      </c>
      <c r="O108" s="31">
        <v>0</v>
      </c>
      <c r="P108" s="31">
        <v>0</v>
      </c>
      <c r="Q108" s="31">
        <v>0</v>
      </c>
      <c r="V108" s="3">
        <f>G108+G109+G110</f>
        <v>263</v>
      </c>
      <c r="W108" s="3">
        <v>17557.3</v>
      </c>
      <c r="X108" s="3">
        <f>H108+H109+H110</f>
        <v>180</v>
      </c>
      <c r="Y108" s="3">
        <v>20042.43</v>
      </c>
    </row>
    <row r="109" spans="1:25" ht="72" customHeight="1" x14ac:dyDescent="0.3">
      <c r="A109" s="30"/>
      <c r="B109" s="30"/>
      <c r="C109" s="22" t="s">
        <v>60</v>
      </c>
      <c r="D109" s="27"/>
      <c r="E109" s="22" t="s">
        <v>27</v>
      </c>
      <c r="F109" s="28" t="s">
        <v>25</v>
      </c>
      <c r="G109" s="28">
        <v>129</v>
      </c>
      <c r="H109" s="28">
        <f t="shared" si="36"/>
        <v>80</v>
      </c>
      <c r="I109" s="28">
        <f>I104</f>
        <v>127.7</v>
      </c>
      <c r="J109" s="28">
        <f t="shared" si="36"/>
        <v>127.7</v>
      </c>
      <c r="K109" s="28">
        <f t="shared" si="36"/>
        <v>127.7</v>
      </c>
      <c r="L109" s="29" t="s">
        <v>87</v>
      </c>
      <c r="M109" s="28">
        <v>8611.7559999999994</v>
      </c>
      <c r="N109" s="28">
        <v>8907.7469999999994</v>
      </c>
      <c r="O109" s="31">
        <v>0</v>
      </c>
      <c r="P109" s="31">
        <v>0</v>
      </c>
      <c r="Q109" s="31">
        <v>0</v>
      </c>
      <c r="V109" s="3">
        <f t="shared" ref="V109:Y110" si="37">V108</f>
        <v>263</v>
      </c>
      <c r="W109" s="3">
        <f t="shared" si="37"/>
        <v>17557.3</v>
      </c>
      <c r="X109" s="3">
        <f t="shared" si="37"/>
        <v>180</v>
      </c>
      <c r="Y109" s="3">
        <f t="shared" si="37"/>
        <v>20042.43</v>
      </c>
    </row>
    <row r="110" spans="1:25" ht="65.95" customHeight="1" x14ac:dyDescent="0.3">
      <c r="A110" s="32"/>
      <c r="B110" s="32"/>
      <c r="C110" s="22" t="s">
        <v>61</v>
      </c>
      <c r="D110" s="27"/>
      <c r="E110" s="22" t="s">
        <v>27</v>
      </c>
      <c r="F110" s="28" t="s">
        <v>25</v>
      </c>
      <c r="G110" s="28">
        <v>32</v>
      </c>
      <c r="H110" s="28">
        <f t="shared" si="36"/>
        <v>26.7</v>
      </c>
      <c r="I110" s="28">
        <f>I105</f>
        <v>42</v>
      </c>
      <c r="J110" s="28">
        <f t="shared" si="36"/>
        <v>42</v>
      </c>
      <c r="K110" s="28">
        <f t="shared" si="36"/>
        <v>42</v>
      </c>
      <c r="L110" s="29" t="s">
        <v>87</v>
      </c>
      <c r="M110" s="28">
        <v>2136.2489999999998</v>
      </c>
      <c r="N110" s="28">
        <v>2972.96</v>
      </c>
      <c r="O110" s="31">
        <v>0</v>
      </c>
      <c r="P110" s="31">
        <v>0</v>
      </c>
      <c r="Q110" s="31">
        <v>0</v>
      </c>
      <c r="V110" s="3">
        <f t="shared" si="37"/>
        <v>263</v>
      </c>
      <c r="W110" s="3">
        <f t="shared" si="37"/>
        <v>17557.3</v>
      </c>
      <c r="X110" s="3">
        <f t="shared" si="37"/>
        <v>180</v>
      </c>
      <c r="Y110" s="3">
        <f t="shared" si="37"/>
        <v>20042.43</v>
      </c>
    </row>
    <row r="111" spans="1:25" ht="60.05" customHeight="1" x14ac:dyDescent="0.3">
      <c r="A111" s="26">
        <v>3</v>
      </c>
      <c r="B111" s="26" t="s">
        <v>66</v>
      </c>
      <c r="C111" s="22" t="s">
        <v>58</v>
      </c>
      <c r="D111" s="27" t="s">
        <v>59</v>
      </c>
      <c r="E111" s="22" t="s">
        <v>27</v>
      </c>
      <c r="F111" s="28" t="s">
        <v>25</v>
      </c>
      <c r="G111" s="28">
        <v>165</v>
      </c>
      <c r="H111" s="28">
        <f>'[1]Объём 2021(школы)'!AV8</f>
        <v>124.6</v>
      </c>
      <c r="I111" s="28">
        <f>'[1]Объём 2021(школы)'!AY8</f>
        <v>184.4</v>
      </c>
      <c r="J111" s="28">
        <f t="shared" ref="J111:K115" si="38">I111</f>
        <v>184.4</v>
      </c>
      <c r="K111" s="28">
        <f t="shared" si="38"/>
        <v>184.4</v>
      </c>
      <c r="L111" s="29" t="s">
        <v>99</v>
      </c>
      <c r="M111" s="28">
        <v>2115.701</v>
      </c>
      <c r="N111" s="28">
        <v>2277.1030000000001</v>
      </c>
      <c r="O111" s="28">
        <v>0</v>
      </c>
      <c r="P111" s="28">
        <v>0</v>
      </c>
      <c r="Q111" s="28">
        <v>0</v>
      </c>
      <c r="R111" s="3">
        <f>G111+G112+G113</f>
        <v>325</v>
      </c>
      <c r="S111" s="3">
        <v>4285.6509999999998</v>
      </c>
      <c r="T111" s="3">
        <f>H111+H112+H113</f>
        <v>239.4</v>
      </c>
      <c r="U111" s="3">
        <v>3972.26</v>
      </c>
    </row>
    <row r="112" spans="1:25" ht="49.75" x14ac:dyDescent="0.3">
      <c r="A112" s="30"/>
      <c r="B112" s="30"/>
      <c r="C112" s="22" t="s">
        <v>60</v>
      </c>
      <c r="D112" s="27"/>
      <c r="E112" s="22" t="s">
        <v>27</v>
      </c>
      <c r="F112" s="28" t="s">
        <v>25</v>
      </c>
      <c r="G112" s="28">
        <v>130</v>
      </c>
      <c r="H112" s="28">
        <f>'[1]Объём 2021(школы)'!AW8</f>
        <v>92.800000000000011</v>
      </c>
      <c r="I112" s="28">
        <f>'[1]Объём 2021(школы)'!AZ8</f>
        <v>150</v>
      </c>
      <c r="J112" s="28">
        <f t="shared" si="38"/>
        <v>150</v>
      </c>
      <c r="K112" s="28">
        <f t="shared" si="38"/>
        <v>150</v>
      </c>
      <c r="L112" s="29" t="s">
        <v>99</v>
      </c>
      <c r="M112" s="28">
        <v>1763.0840000000001</v>
      </c>
      <c r="N112" s="28">
        <v>1695.9490000000001</v>
      </c>
      <c r="O112" s="28">
        <v>0</v>
      </c>
      <c r="P112" s="28">
        <v>0</v>
      </c>
      <c r="Q112" s="28">
        <v>0</v>
      </c>
      <c r="R112" s="3">
        <f>R111</f>
        <v>325</v>
      </c>
      <c r="S112" s="3">
        <f>S111</f>
        <v>4285.6509999999998</v>
      </c>
      <c r="T112" s="3">
        <f>T111</f>
        <v>239.4</v>
      </c>
      <c r="U112" s="3">
        <f>U111</f>
        <v>3972.26</v>
      </c>
    </row>
    <row r="113" spans="1:25" ht="60.05" customHeight="1" x14ac:dyDescent="0.3">
      <c r="A113" s="30"/>
      <c r="B113" s="30"/>
      <c r="C113" s="22" t="s">
        <v>61</v>
      </c>
      <c r="D113" s="27"/>
      <c r="E113" s="22" t="s">
        <v>27</v>
      </c>
      <c r="F113" s="28" t="s">
        <v>25</v>
      </c>
      <c r="G113" s="28">
        <v>30</v>
      </c>
      <c r="H113" s="28">
        <f>'[1]Объём 2021(школы)'!AX8</f>
        <v>22</v>
      </c>
      <c r="I113" s="28">
        <f>'[1]Объём 2021(школы)'!BA8</f>
        <v>33.299999999999997</v>
      </c>
      <c r="J113" s="28">
        <f t="shared" si="38"/>
        <v>33.299999999999997</v>
      </c>
      <c r="K113" s="28">
        <f t="shared" si="38"/>
        <v>33.299999999999997</v>
      </c>
      <c r="L113" s="29" t="s">
        <v>99</v>
      </c>
      <c r="M113" s="28">
        <v>406.86599999999999</v>
      </c>
      <c r="N113" s="28">
        <v>400.22899999999998</v>
      </c>
      <c r="O113" s="28">
        <v>0</v>
      </c>
      <c r="P113" s="28">
        <v>0</v>
      </c>
      <c r="Q113" s="28">
        <v>0</v>
      </c>
      <c r="R113" s="3">
        <f>R111</f>
        <v>325</v>
      </c>
      <c r="S113" s="3">
        <f>S112</f>
        <v>4285.6509999999998</v>
      </c>
      <c r="T113" s="3">
        <f>T111</f>
        <v>239.4</v>
      </c>
      <c r="U113" s="3">
        <f>U111</f>
        <v>3972.26</v>
      </c>
    </row>
    <row r="114" spans="1:25" ht="60.05" customHeight="1" x14ac:dyDescent="0.3">
      <c r="A114" s="30"/>
      <c r="B114" s="30"/>
      <c r="C114" s="22" t="s">
        <v>62</v>
      </c>
      <c r="D114" s="27" t="s">
        <v>86</v>
      </c>
      <c r="E114" s="22" t="s">
        <v>27</v>
      </c>
      <c r="F114" s="28" t="s">
        <v>25</v>
      </c>
      <c r="G114" s="28">
        <v>25</v>
      </c>
      <c r="H114" s="28">
        <v>25</v>
      </c>
      <c r="I114" s="28"/>
      <c r="J114" s="28">
        <f t="shared" si="38"/>
        <v>0</v>
      </c>
      <c r="K114" s="28">
        <f t="shared" si="38"/>
        <v>0</v>
      </c>
      <c r="L114" s="29" t="s">
        <v>87</v>
      </c>
      <c r="M114" s="28"/>
      <c r="N114" s="28">
        <v>0</v>
      </c>
      <c r="O114" s="31">
        <v>0</v>
      </c>
      <c r="P114" s="31">
        <v>0</v>
      </c>
      <c r="Q114" s="31">
        <v>0</v>
      </c>
    </row>
    <row r="115" spans="1:25" ht="60.05" customHeight="1" x14ac:dyDescent="0.3">
      <c r="A115" s="30"/>
      <c r="B115" s="30"/>
      <c r="C115" s="22" t="s">
        <v>63</v>
      </c>
      <c r="D115" s="27"/>
      <c r="E115" s="22" t="s">
        <v>27</v>
      </c>
      <c r="F115" s="28" t="s">
        <v>25</v>
      </c>
      <c r="G115" s="28">
        <v>205</v>
      </c>
      <c r="H115" s="28">
        <v>205</v>
      </c>
      <c r="I115" s="28"/>
      <c r="J115" s="28">
        <f t="shared" si="38"/>
        <v>0</v>
      </c>
      <c r="K115" s="28">
        <f t="shared" si="38"/>
        <v>0</v>
      </c>
      <c r="L115" s="29" t="s">
        <v>87</v>
      </c>
      <c r="M115" s="28"/>
      <c r="N115" s="28">
        <v>0</v>
      </c>
      <c r="O115" s="31">
        <v>0</v>
      </c>
      <c r="P115" s="31">
        <v>0</v>
      </c>
      <c r="Q115" s="31">
        <v>0</v>
      </c>
    </row>
    <row r="116" spans="1:25" ht="78.05" customHeight="1" x14ac:dyDescent="0.3">
      <c r="A116" s="30"/>
      <c r="B116" s="30"/>
      <c r="C116" s="22" t="s">
        <v>58</v>
      </c>
      <c r="D116" s="27"/>
      <c r="E116" s="22" t="s">
        <v>27</v>
      </c>
      <c r="F116" s="28" t="s">
        <v>25</v>
      </c>
      <c r="G116" s="28">
        <v>165</v>
      </c>
      <c r="H116" s="28">
        <f t="shared" ref="H116:K118" si="39">H111</f>
        <v>124.6</v>
      </c>
      <c r="I116" s="28">
        <f>I111</f>
        <v>184.4</v>
      </c>
      <c r="J116" s="28">
        <f t="shared" si="39"/>
        <v>184.4</v>
      </c>
      <c r="K116" s="28">
        <f t="shared" si="39"/>
        <v>184.4</v>
      </c>
      <c r="L116" s="29" t="s">
        <v>87</v>
      </c>
      <c r="M116" s="28">
        <v>8447.5429999999997</v>
      </c>
      <c r="N116" s="28">
        <v>13120.807000000001</v>
      </c>
      <c r="O116" s="31">
        <v>0</v>
      </c>
      <c r="P116" s="31">
        <v>0</v>
      </c>
      <c r="Q116" s="31">
        <v>0</v>
      </c>
      <c r="V116" s="3">
        <f>G116+G117+G118</f>
        <v>325</v>
      </c>
      <c r="W116" s="3">
        <v>16639.099999999999</v>
      </c>
      <c r="X116" s="3">
        <f>H116+H117+H118</f>
        <v>239.4</v>
      </c>
      <c r="Y116" s="3">
        <v>25209.64</v>
      </c>
    </row>
    <row r="117" spans="1:25" ht="72" customHeight="1" x14ac:dyDescent="0.3">
      <c r="A117" s="30"/>
      <c r="B117" s="30"/>
      <c r="C117" s="22" t="s">
        <v>60</v>
      </c>
      <c r="D117" s="27"/>
      <c r="E117" s="22" t="s">
        <v>27</v>
      </c>
      <c r="F117" s="28" t="s">
        <v>25</v>
      </c>
      <c r="G117" s="28">
        <v>130</v>
      </c>
      <c r="H117" s="28">
        <f t="shared" si="39"/>
        <v>92.800000000000011</v>
      </c>
      <c r="I117" s="28">
        <f>I112</f>
        <v>150</v>
      </c>
      <c r="J117" s="28">
        <f t="shared" si="39"/>
        <v>150</v>
      </c>
      <c r="K117" s="28">
        <f t="shared" si="39"/>
        <v>150</v>
      </c>
      <c r="L117" s="29" t="s">
        <v>87</v>
      </c>
      <c r="M117" s="28">
        <v>6655.64</v>
      </c>
      <c r="N117" s="28">
        <v>9772.1579999999994</v>
      </c>
      <c r="O117" s="31">
        <v>0</v>
      </c>
      <c r="P117" s="31">
        <v>0</v>
      </c>
      <c r="Q117" s="31">
        <v>0</v>
      </c>
      <c r="V117" s="3">
        <f t="shared" ref="V117:Y118" si="40">V116</f>
        <v>325</v>
      </c>
      <c r="W117" s="3">
        <f t="shared" si="40"/>
        <v>16639.099999999999</v>
      </c>
      <c r="X117" s="3">
        <f t="shared" si="40"/>
        <v>239.4</v>
      </c>
      <c r="Y117" s="3">
        <f t="shared" si="40"/>
        <v>25209.64</v>
      </c>
    </row>
    <row r="118" spans="1:25" ht="65.95" customHeight="1" x14ac:dyDescent="0.3">
      <c r="A118" s="32"/>
      <c r="B118" s="32"/>
      <c r="C118" s="22" t="s">
        <v>61</v>
      </c>
      <c r="D118" s="27"/>
      <c r="E118" s="22" t="s">
        <v>27</v>
      </c>
      <c r="F118" s="28" t="s">
        <v>25</v>
      </c>
      <c r="G118" s="28">
        <v>30</v>
      </c>
      <c r="H118" s="28">
        <f t="shared" si="39"/>
        <v>22</v>
      </c>
      <c r="I118" s="28">
        <f>I113</f>
        <v>33.299999999999997</v>
      </c>
      <c r="J118" s="28">
        <f t="shared" si="39"/>
        <v>33.299999999999997</v>
      </c>
      <c r="K118" s="28">
        <f t="shared" si="39"/>
        <v>33.299999999999997</v>
      </c>
      <c r="L118" s="29" t="s">
        <v>87</v>
      </c>
      <c r="M118" s="28">
        <v>1535.9169999999999</v>
      </c>
      <c r="N118" s="28">
        <v>2316.6750000000002</v>
      </c>
      <c r="O118" s="31">
        <v>0</v>
      </c>
      <c r="P118" s="31">
        <v>0</v>
      </c>
      <c r="Q118" s="31">
        <v>0</v>
      </c>
      <c r="V118" s="3">
        <f t="shared" si="40"/>
        <v>325</v>
      </c>
      <c r="W118" s="3">
        <f t="shared" si="40"/>
        <v>16639.099999999999</v>
      </c>
      <c r="X118" s="3">
        <f t="shared" si="40"/>
        <v>239.4</v>
      </c>
      <c r="Y118" s="3">
        <f t="shared" si="40"/>
        <v>25209.64</v>
      </c>
    </row>
    <row r="119" spans="1:25" ht="60.05" customHeight="1" x14ac:dyDescent="0.3">
      <c r="A119" s="26">
        <v>4</v>
      </c>
      <c r="B119" s="26" t="s">
        <v>67</v>
      </c>
      <c r="C119" s="22" t="s">
        <v>58</v>
      </c>
      <c r="D119" s="27" t="s">
        <v>59</v>
      </c>
      <c r="E119" s="22" t="s">
        <v>27</v>
      </c>
      <c r="F119" s="28" t="s">
        <v>25</v>
      </c>
      <c r="G119" s="28">
        <v>112</v>
      </c>
      <c r="H119" s="28">
        <f>'[1]Объём 2021(школы)'!AV9</f>
        <v>76.7</v>
      </c>
      <c r="I119" s="28">
        <f>'[1]Объём 2021(школы)'!AY9</f>
        <v>108</v>
      </c>
      <c r="J119" s="28">
        <f t="shared" ref="J119:K123" si="41">I119</f>
        <v>108</v>
      </c>
      <c r="K119" s="28">
        <f t="shared" si="41"/>
        <v>108</v>
      </c>
      <c r="L119" s="29" t="s">
        <v>99</v>
      </c>
      <c r="M119" s="28">
        <v>2325.3649999999998</v>
      </c>
      <c r="N119" s="28">
        <v>2663.056</v>
      </c>
      <c r="O119" s="28">
        <v>0</v>
      </c>
      <c r="P119" s="28">
        <v>0</v>
      </c>
      <c r="Q119" s="28">
        <v>0</v>
      </c>
      <c r="R119" s="3">
        <f>G119+G120+G121</f>
        <v>272</v>
      </c>
      <c r="S119" s="3">
        <v>5647.3149999999996</v>
      </c>
      <c r="T119" s="3">
        <f>H119+H120+H121</f>
        <v>180</v>
      </c>
      <c r="U119" s="3">
        <v>6122.71</v>
      </c>
    </row>
    <row r="120" spans="1:25" ht="60.05" customHeight="1" x14ac:dyDescent="0.3">
      <c r="A120" s="30"/>
      <c r="B120" s="30"/>
      <c r="C120" s="22" t="s">
        <v>60</v>
      </c>
      <c r="D120" s="27"/>
      <c r="E120" s="22" t="s">
        <v>27</v>
      </c>
      <c r="F120" s="28" t="s">
        <v>25</v>
      </c>
      <c r="G120" s="28">
        <v>128</v>
      </c>
      <c r="H120" s="28">
        <f>'[1]Объём 2021(школы)'!AW9</f>
        <v>82</v>
      </c>
      <c r="I120" s="28">
        <f>'[1]Объём 2021(школы)'!AZ9</f>
        <v>127.4</v>
      </c>
      <c r="J120" s="28">
        <f t="shared" si="41"/>
        <v>127.4</v>
      </c>
      <c r="K120" s="28">
        <f t="shared" si="41"/>
        <v>127.4</v>
      </c>
      <c r="L120" s="29" t="s">
        <v>99</v>
      </c>
      <c r="M120" s="28">
        <v>2657.56</v>
      </c>
      <c r="N120" s="28">
        <v>2847.0740000000001</v>
      </c>
      <c r="O120" s="28">
        <v>0</v>
      </c>
      <c r="P120" s="28">
        <v>0</v>
      </c>
      <c r="Q120" s="28">
        <v>0</v>
      </c>
      <c r="R120" s="3">
        <f>R119</f>
        <v>272</v>
      </c>
      <c r="S120" s="3">
        <f>S119</f>
        <v>5647.3149999999996</v>
      </c>
      <c r="T120" s="3">
        <f>T119</f>
        <v>180</v>
      </c>
      <c r="U120" s="3">
        <f>U119</f>
        <v>6122.71</v>
      </c>
    </row>
    <row r="121" spans="1:25" ht="60.05" customHeight="1" x14ac:dyDescent="0.3">
      <c r="A121" s="30"/>
      <c r="B121" s="30"/>
      <c r="C121" s="22" t="s">
        <v>61</v>
      </c>
      <c r="D121" s="27"/>
      <c r="E121" s="22" t="s">
        <v>27</v>
      </c>
      <c r="F121" s="28" t="s">
        <v>25</v>
      </c>
      <c r="G121" s="28">
        <v>32</v>
      </c>
      <c r="H121" s="28">
        <f>'[1]Объём 2021(школы)'!AX9</f>
        <v>21.3</v>
      </c>
      <c r="I121" s="28">
        <f>'[1]Объём 2021(школы)'!BA9</f>
        <v>34</v>
      </c>
      <c r="J121" s="28">
        <f t="shared" si="41"/>
        <v>34</v>
      </c>
      <c r="K121" s="28">
        <f t="shared" si="41"/>
        <v>34</v>
      </c>
      <c r="L121" s="29" t="s">
        <v>99</v>
      </c>
      <c r="M121" s="28">
        <v>664.39</v>
      </c>
      <c r="N121" s="28">
        <v>739.54399999999998</v>
      </c>
      <c r="O121" s="28">
        <v>0</v>
      </c>
      <c r="P121" s="28">
        <v>0</v>
      </c>
      <c r="Q121" s="28">
        <v>0</v>
      </c>
      <c r="R121" s="3">
        <f>R119</f>
        <v>272</v>
      </c>
      <c r="S121" s="3">
        <f>S120</f>
        <v>5647.3149999999996</v>
      </c>
      <c r="T121" s="3">
        <f>T119</f>
        <v>180</v>
      </c>
      <c r="U121" s="3">
        <f>U119</f>
        <v>6122.71</v>
      </c>
    </row>
    <row r="122" spans="1:25" ht="60.05" customHeight="1" x14ac:dyDescent="0.3">
      <c r="A122" s="30"/>
      <c r="B122" s="30"/>
      <c r="C122" s="22" t="s">
        <v>62</v>
      </c>
      <c r="D122" s="27" t="s">
        <v>86</v>
      </c>
      <c r="E122" s="22" t="s">
        <v>27</v>
      </c>
      <c r="F122" s="28" t="s">
        <v>25</v>
      </c>
      <c r="G122" s="28">
        <v>25</v>
      </c>
      <c r="H122" s="28">
        <v>25</v>
      </c>
      <c r="I122" s="28"/>
      <c r="J122" s="28">
        <f t="shared" si="41"/>
        <v>0</v>
      </c>
      <c r="K122" s="28">
        <f t="shared" si="41"/>
        <v>0</v>
      </c>
      <c r="L122" s="29" t="s">
        <v>87</v>
      </c>
      <c r="M122" s="28"/>
      <c r="N122" s="28">
        <v>0</v>
      </c>
      <c r="O122" s="31">
        <v>0</v>
      </c>
      <c r="P122" s="31">
        <v>0</v>
      </c>
      <c r="Q122" s="31">
        <v>0</v>
      </c>
    </row>
    <row r="123" spans="1:25" ht="60.05" customHeight="1" x14ac:dyDescent="0.3">
      <c r="A123" s="30"/>
      <c r="B123" s="30"/>
      <c r="C123" s="22" t="s">
        <v>63</v>
      </c>
      <c r="D123" s="27"/>
      <c r="E123" s="22" t="s">
        <v>27</v>
      </c>
      <c r="F123" s="28" t="s">
        <v>25</v>
      </c>
      <c r="G123" s="28">
        <v>60</v>
      </c>
      <c r="H123" s="28">
        <v>60</v>
      </c>
      <c r="I123" s="28"/>
      <c r="J123" s="28">
        <f t="shared" si="41"/>
        <v>0</v>
      </c>
      <c r="K123" s="28">
        <f t="shared" si="41"/>
        <v>0</v>
      </c>
      <c r="L123" s="29" t="s">
        <v>87</v>
      </c>
      <c r="M123" s="28"/>
      <c r="N123" s="28">
        <v>0</v>
      </c>
      <c r="O123" s="31">
        <v>0</v>
      </c>
      <c r="P123" s="31">
        <v>0</v>
      </c>
      <c r="Q123" s="31">
        <v>0</v>
      </c>
    </row>
    <row r="124" spans="1:25" ht="78.05" customHeight="1" x14ac:dyDescent="0.3">
      <c r="A124" s="30"/>
      <c r="B124" s="30"/>
      <c r="C124" s="22" t="s">
        <v>58</v>
      </c>
      <c r="D124" s="27"/>
      <c r="E124" s="22" t="s">
        <v>27</v>
      </c>
      <c r="F124" s="28" t="s">
        <v>25</v>
      </c>
      <c r="G124" s="28">
        <v>112</v>
      </c>
      <c r="H124" s="28">
        <f t="shared" ref="H124:K126" si="42">H119</f>
        <v>76.7</v>
      </c>
      <c r="I124" s="28">
        <f>I119</f>
        <v>108</v>
      </c>
      <c r="J124" s="28">
        <f t="shared" si="42"/>
        <v>108</v>
      </c>
      <c r="K124" s="28">
        <f t="shared" si="42"/>
        <v>108</v>
      </c>
      <c r="L124" s="29" t="s">
        <v>87</v>
      </c>
      <c r="M124" s="28">
        <v>6514.3649999999998</v>
      </c>
      <c r="N124" s="28">
        <v>8716.8909999999996</v>
      </c>
      <c r="O124" s="31">
        <v>0</v>
      </c>
      <c r="P124" s="31">
        <v>0</v>
      </c>
      <c r="Q124" s="31">
        <v>0</v>
      </c>
      <c r="V124" s="3">
        <f>G124+G125+G126</f>
        <v>272</v>
      </c>
      <c r="W124" s="3">
        <v>15820.6</v>
      </c>
      <c r="X124" s="3">
        <f>H124+H125+H126</f>
        <v>180</v>
      </c>
      <c r="Y124" s="3">
        <v>20456.849999999999</v>
      </c>
    </row>
    <row r="125" spans="1:25" ht="72" customHeight="1" x14ac:dyDescent="0.3">
      <c r="A125" s="30"/>
      <c r="B125" s="30"/>
      <c r="C125" s="22" t="s">
        <v>60</v>
      </c>
      <c r="D125" s="27"/>
      <c r="E125" s="22" t="s">
        <v>27</v>
      </c>
      <c r="F125" s="28" t="s">
        <v>25</v>
      </c>
      <c r="G125" s="28">
        <v>128</v>
      </c>
      <c r="H125" s="28">
        <f t="shared" si="42"/>
        <v>82</v>
      </c>
      <c r="I125" s="28">
        <f>I120</f>
        <v>127.4</v>
      </c>
      <c r="J125" s="28">
        <f t="shared" si="42"/>
        <v>127.4</v>
      </c>
      <c r="K125" s="28">
        <f t="shared" si="42"/>
        <v>127.4</v>
      </c>
      <c r="L125" s="29" t="s">
        <v>87</v>
      </c>
      <c r="M125" s="28">
        <v>7444.9880000000003</v>
      </c>
      <c r="N125" s="28">
        <v>9319.232</v>
      </c>
      <c r="O125" s="31">
        <v>0</v>
      </c>
      <c r="P125" s="31">
        <v>0</v>
      </c>
      <c r="Q125" s="31">
        <v>0</v>
      </c>
      <c r="V125" s="3">
        <f t="shared" ref="V125:Y126" si="43">V124</f>
        <v>272</v>
      </c>
      <c r="W125" s="3">
        <f t="shared" si="43"/>
        <v>15820.6</v>
      </c>
      <c r="X125" s="3">
        <f t="shared" si="43"/>
        <v>180</v>
      </c>
      <c r="Y125" s="3">
        <f t="shared" si="43"/>
        <v>20456.849999999999</v>
      </c>
    </row>
    <row r="126" spans="1:25" ht="65.95" customHeight="1" x14ac:dyDescent="0.3">
      <c r="A126" s="32"/>
      <c r="B126" s="32"/>
      <c r="C126" s="22" t="s">
        <v>61</v>
      </c>
      <c r="D126" s="27"/>
      <c r="E126" s="22" t="s">
        <v>27</v>
      </c>
      <c r="F126" s="28" t="s">
        <v>25</v>
      </c>
      <c r="G126" s="28">
        <v>32</v>
      </c>
      <c r="H126" s="28">
        <f t="shared" si="42"/>
        <v>21.3</v>
      </c>
      <c r="I126" s="28">
        <f>I121</f>
        <v>34</v>
      </c>
      <c r="J126" s="28">
        <f t="shared" si="42"/>
        <v>34</v>
      </c>
      <c r="K126" s="28">
        <f t="shared" si="42"/>
        <v>34</v>
      </c>
      <c r="L126" s="29" t="s">
        <v>87</v>
      </c>
      <c r="M126" s="28">
        <v>1861.2470000000001</v>
      </c>
      <c r="N126" s="28">
        <v>2420.7269999999999</v>
      </c>
      <c r="O126" s="31">
        <v>0</v>
      </c>
      <c r="P126" s="31">
        <v>0</v>
      </c>
      <c r="Q126" s="31">
        <v>0</v>
      </c>
      <c r="V126" s="3">
        <f t="shared" si="43"/>
        <v>272</v>
      </c>
      <c r="W126" s="3">
        <f t="shared" si="43"/>
        <v>15820.6</v>
      </c>
      <c r="X126" s="3">
        <f t="shared" si="43"/>
        <v>180</v>
      </c>
      <c r="Y126" s="3">
        <f t="shared" si="43"/>
        <v>20456.849999999999</v>
      </c>
    </row>
    <row r="127" spans="1:25" ht="60.05" customHeight="1" x14ac:dyDescent="0.3">
      <c r="A127" s="26">
        <v>5</v>
      </c>
      <c r="B127" s="26" t="s">
        <v>68</v>
      </c>
      <c r="C127" s="22" t="s">
        <v>58</v>
      </c>
      <c r="D127" s="27" t="s">
        <v>59</v>
      </c>
      <c r="E127" s="22" t="s">
        <v>27</v>
      </c>
      <c r="F127" s="28" t="s">
        <v>25</v>
      </c>
      <c r="G127" s="28">
        <v>414</v>
      </c>
      <c r="H127" s="28">
        <f>'[1]Объём 2021(школы)'!AV10</f>
        <v>458.3</v>
      </c>
      <c r="I127" s="28">
        <f>'[1]Объём 2021(школы)'!AY10</f>
        <v>459</v>
      </c>
      <c r="J127" s="28">
        <f t="shared" ref="J127:K131" si="44">I127</f>
        <v>459</v>
      </c>
      <c r="K127" s="28">
        <f t="shared" si="44"/>
        <v>459</v>
      </c>
      <c r="L127" s="29" t="s">
        <v>98</v>
      </c>
      <c r="M127" s="28">
        <v>4433.6689999999999</v>
      </c>
      <c r="N127" s="28">
        <v>9203.1959999999999</v>
      </c>
      <c r="O127" s="28">
        <v>8948.9760000000006</v>
      </c>
      <c r="P127" s="28">
        <v>8948.9760000000006</v>
      </c>
      <c r="Q127" s="28">
        <v>8948.9760000000006</v>
      </c>
      <c r="R127" s="3">
        <f>G127+G128+G129</f>
        <v>851</v>
      </c>
      <c r="S127" s="3">
        <v>9245.402</v>
      </c>
      <c r="T127" s="3">
        <f>H127+H128+H129</f>
        <v>918.3</v>
      </c>
      <c r="U127" s="3">
        <v>16862.169999999998</v>
      </c>
    </row>
    <row r="128" spans="1:25" ht="60.05" customHeight="1" x14ac:dyDescent="0.3">
      <c r="A128" s="30"/>
      <c r="B128" s="30"/>
      <c r="C128" s="22" t="s">
        <v>60</v>
      </c>
      <c r="D128" s="27"/>
      <c r="E128" s="22" t="s">
        <v>27</v>
      </c>
      <c r="F128" s="28" t="s">
        <v>25</v>
      </c>
      <c r="G128" s="28">
        <v>342</v>
      </c>
      <c r="H128" s="28">
        <f>'[1]Объём 2021(школы)'!AW10</f>
        <v>354</v>
      </c>
      <c r="I128" s="28">
        <f>'[1]Объём 2021(школы)'!AZ10</f>
        <v>407</v>
      </c>
      <c r="J128" s="28">
        <f t="shared" si="44"/>
        <v>407</v>
      </c>
      <c r="K128" s="28">
        <f t="shared" si="44"/>
        <v>407</v>
      </c>
      <c r="L128" s="29" t="s">
        <v>98</v>
      </c>
      <c r="M128" s="28">
        <v>3734.8220000000001</v>
      </c>
      <c r="N128" s="28">
        <v>7108.7309999999998</v>
      </c>
      <c r="O128" s="28">
        <v>7935.1490000000003</v>
      </c>
      <c r="P128" s="28">
        <v>7935.1490000000003</v>
      </c>
      <c r="Q128" s="28">
        <v>7935.1490000000003</v>
      </c>
      <c r="R128" s="3">
        <f>R127</f>
        <v>851</v>
      </c>
      <c r="S128" s="3">
        <f>S127</f>
        <v>9245.402</v>
      </c>
      <c r="T128" s="3">
        <f>T127</f>
        <v>918.3</v>
      </c>
      <c r="U128" s="3">
        <f>U127</f>
        <v>16862.169999999998</v>
      </c>
    </row>
    <row r="129" spans="1:25" ht="60.05" customHeight="1" x14ac:dyDescent="0.3">
      <c r="A129" s="30"/>
      <c r="B129" s="30"/>
      <c r="C129" s="22" t="s">
        <v>61</v>
      </c>
      <c r="D129" s="27"/>
      <c r="E129" s="22" t="s">
        <v>27</v>
      </c>
      <c r="F129" s="28" t="s">
        <v>25</v>
      </c>
      <c r="G129" s="28">
        <v>95</v>
      </c>
      <c r="H129" s="28">
        <f>'[1]Объём 2021(школы)'!AX10</f>
        <v>106</v>
      </c>
      <c r="I129" s="28">
        <f>'[1]Объём 2021(школы)'!BA10</f>
        <v>112</v>
      </c>
      <c r="J129" s="28">
        <f t="shared" si="44"/>
        <v>112</v>
      </c>
      <c r="K129" s="28">
        <f t="shared" si="44"/>
        <v>112</v>
      </c>
      <c r="L129" s="29" t="s">
        <v>98</v>
      </c>
      <c r="M129" s="28">
        <v>1076.912</v>
      </c>
      <c r="N129" s="28">
        <v>2148.6849999999999</v>
      </c>
      <c r="O129" s="28">
        <v>2197.2759999999998</v>
      </c>
      <c r="P129" s="28">
        <v>2197.2759999999998</v>
      </c>
      <c r="Q129" s="28">
        <v>2197.2759999999998</v>
      </c>
      <c r="R129" s="3">
        <f>R127</f>
        <v>851</v>
      </c>
      <c r="S129" s="3">
        <f>S128</f>
        <v>9245.402</v>
      </c>
      <c r="T129" s="3">
        <f>T127</f>
        <v>918.3</v>
      </c>
      <c r="U129" s="3">
        <f>U127</f>
        <v>16862.169999999998</v>
      </c>
    </row>
    <row r="130" spans="1:25" ht="60.05" customHeight="1" x14ac:dyDescent="0.3">
      <c r="A130" s="30"/>
      <c r="B130" s="30"/>
      <c r="C130" s="22" t="s">
        <v>62</v>
      </c>
      <c r="D130" s="27" t="s">
        <v>86</v>
      </c>
      <c r="E130" s="22" t="s">
        <v>27</v>
      </c>
      <c r="F130" s="28" t="s">
        <v>25</v>
      </c>
      <c r="G130" s="28">
        <v>30</v>
      </c>
      <c r="H130" s="28">
        <v>30</v>
      </c>
      <c r="I130" s="28"/>
      <c r="J130" s="28">
        <f t="shared" si="44"/>
        <v>0</v>
      </c>
      <c r="K130" s="28">
        <f t="shared" si="44"/>
        <v>0</v>
      </c>
      <c r="L130" s="29" t="s">
        <v>85</v>
      </c>
      <c r="M130" s="28"/>
      <c r="N130" s="28">
        <v>0</v>
      </c>
      <c r="O130" s="31">
        <v>0</v>
      </c>
      <c r="P130" s="31">
        <v>0</v>
      </c>
      <c r="Q130" s="31">
        <v>0</v>
      </c>
    </row>
    <row r="131" spans="1:25" ht="60.05" customHeight="1" x14ac:dyDescent="0.3">
      <c r="A131" s="30"/>
      <c r="B131" s="30"/>
      <c r="C131" s="22" t="s">
        <v>63</v>
      </c>
      <c r="D131" s="27"/>
      <c r="E131" s="22" t="s">
        <v>27</v>
      </c>
      <c r="F131" s="28" t="s">
        <v>25</v>
      </c>
      <c r="G131" s="28">
        <v>420</v>
      </c>
      <c r="H131" s="28">
        <v>420</v>
      </c>
      <c r="I131" s="28"/>
      <c r="J131" s="28">
        <f t="shared" si="44"/>
        <v>0</v>
      </c>
      <c r="K131" s="28">
        <f t="shared" si="44"/>
        <v>0</v>
      </c>
      <c r="L131" s="29" t="s">
        <v>85</v>
      </c>
      <c r="M131" s="28"/>
      <c r="N131" s="28">
        <v>0</v>
      </c>
      <c r="O131" s="31">
        <v>0</v>
      </c>
      <c r="P131" s="31">
        <v>0</v>
      </c>
      <c r="Q131" s="31">
        <v>0</v>
      </c>
    </row>
    <row r="132" spans="1:25" ht="78.05" customHeight="1" x14ac:dyDescent="0.3">
      <c r="A132" s="30"/>
      <c r="B132" s="30"/>
      <c r="C132" s="22" t="s">
        <v>58</v>
      </c>
      <c r="D132" s="27"/>
      <c r="E132" s="22" t="s">
        <v>27</v>
      </c>
      <c r="F132" s="28" t="s">
        <v>25</v>
      </c>
      <c r="G132" s="28">
        <v>414</v>
      </c>
      <c r="H132" s="28">
        <f t="shared" ref="H132:K134" si="45">H127</f>
        <v>458.3</v>
      </c>
      <c r="I132" s="28">
        <f>I127</f>
        <v>459</v>
      </c>
      <c r="J132" s="28">
        <f t="shared" si="45"/>
        <v>459</v>
      </c>
      <c r="K132" s="28">
        <f t="shared" si="45"/>
        <v>459</v>
      </c>
      <c r="L132" s="29" t="s">
        <v>85</v>
      </c>
      <c r="M132" s="28">
        <v>23336.925999999999</v>
      </c>
      <c r="N132" s="28">
        <v>27313.761999999999</v>
      </c>
      <c r="O132" s="31">
        <v>0</v>
      </c>
      <c r="P132" s="31">
        <v>0</v>
      </c>
      <c r="Q132" s="31">
        <v>0</v>
      </c>
      <c r="V132" s="3">
        <f>G132+G133+G134</f>
        <v>851</v>
      </c>
      <c r="W132" s="3">
        <v>47970.347999999998</v>
      </c>
      <c r="X132" s="3">
        <f>H132+H133+H134</f>
        <v>918.3</v>
      </c>
      <c r="Y132" s="3">
        <v>54728.84</v>
      </c>
    </row>
    <row r="133" spans="1:25" ht="72" customHeight="1" x14ac:dyDescent="0.3">
      <c r="A133" s="30"/>
      <c r="B133" s="30"/>
      <c r="C133" s="22" t="s">
        <v>60</v>
      </c>
      <c r="D133" s="27"/>
      <c r="E133" s="22" t="s">
        <v>27</v>
      </c>
      <c r="F133" s="28" t="s">
        <v>25</v>
      </c>
      <c r="G133" s="28">
        <v>342</v>
      </c>
      <c r="H133" s="28">
        <f t="shared" si="45"/>
        <v>354</v>
      </c>
      <c r="I133" s="28">
        <f>I128</f>
        <v>407</v>
      </c>
      <c r="J133" s="28">
        <f t="shared" si="45"/>
        <v>407</v>
      </c>
      <c r="K133" s="28">
        <f t="shared" si="45"/>
        <v>407</v>
      </c>
      <c r="L133" s="29" t="s">
        <v>85</v>
      </c>
      <c r="M133" s="28">
        <v>19278.330000000002</v>
      </c>
      <c r="N133" s="28">
        <v>21097.690999999999</v>
      </c>
      <c r="O133" s="31">
        <v>0</v>
      </c>
      <c r="P133" s="31">
        <v>0</v>
      </c>
      <c r="Q133" s="31">
        <v>0</v>
      </c>
      <c r="V133" s="3">
        <f t="shared" ref="V133:Y134" si="46">V132</f>
        <v>851</v>
      </c>
      <c r="W133" s="3">
        <f t="shared" si="46"/>
        <v>47970.347999999998</v>
      </c>
      <c r="X133" s="3">
        <f t="shared" si="46"/>
        <v>918.3</v>
      </c>
      <c r="Y133" s="3">
        <f t="shared" si="46"/>
        <v>54728.84</v>
      </c>
    </row>
    <row r="134" spans="1:25" ht="65.95" customHeight="1" x14ac:dyDescent="0.3">
      <c r="A134" s="32"/>
      <c r="B134" s="32"/>
      <c r="C134" s="22" t="s">
        <v>61</v>
      </c>
      <c r="D134" s="27"/>
      <c r="E134" s="22" t="s">
        <v>27</v>
      </c>
      <c r="F134" s="28" t="s">
        <v>25</v>
      </c>
      <c r="G134" s="28">
        <v>95</v>
      </c>
      <c r="H134" s="28">
        <f t="shared" si="45"/>
        <v>106</v>
      </c>
      <c r="I134" s="28">
        <f>I129</f>
        <v>112</v>
      </c>
      <c r="J134" s="28">
        <f t="shared" si="45"/>
        <v>112</v>
      </c>
      <c r="K134" s="28">
        <f t="shared" si="45"/>
        <v>112</v>
      </c>
      <c r="L134" s="29" t="s">
        <v>85</v>
      </c>
      <c r="M134" s="28">
        <v>5355.0919999999996</v>
      </c>
      <c r="N134" s="28">
        <v>6317.3879999999999</v>
      </c>
      <c r="O134" s="31">
        <v>0</v>
      </c>
      <c r="P134" s="31">
        <v>0</v>
      </c>
      <c r="Q134" s="31">
        <v>0</v>
      </c>
      <c r="V134" s="3">
        <f t="shared" si="46"/>
        <v>851</v>
      </c>
      <c r="W134" s="3">
        <f t="shared" si="46"/>
        <v>47970.347999999998</v>
      </c>
      <c r="X134" s="3">
        <f t="shared" si="46"/>
        <v>918.3</v>
      </c>
      <c r="Y134" s="3">
        <f t="shared" si="46"/>
        <v>54728.84</v>
      </c>
    </row>
    <row r="135" spans="1:25" ht="60.05" customHeight="1" x14ac:dyDescent="0.3">
      <c r="A135" s="26">
        <v>6</v>
      </c>
      <c r="B135" s="26" t="s">
        <v>69</v>
      </c>
      <c r="C135" s="22" t="s">
        <v>58</v>
      </c>
      <c r="D135" s="27" t="s">
        <v>59</v>
      </c>
      <c r="E135" s="22" t="s">
        <v>27</v>
      </c>
      <c r="F135" s="28" t="s">
        <v>25</v>
      </c>
      <c r="G135" s="28">
        <v>477</v>
      </c>
      <c r="H135" s="28">
        <f>'[1]Объём 2021(школы)'!AV11</f>
        <v>521.89999999999986</v>
      </c>
      <c r="I135" s="28">
        <f>'[1]Объём 2021(школы)'!AY11</f>
        <v>663</v>
      </c>
      <c r="J135" s="28">
        <f t="shared" ref="J135:K139" si="47">I135</f>
        <v>663</v>
      </c>
      <c r="K135" s="28">
        <f t="shared" si="47"/>
        <v>663</v>
      </c>
      <c r="L135" s="29" t="s">
        <v>98</v>
      </c>
      <c r="M135" s="28">
        <v>3655.4070000000002</v>
      </c>
      <c r="N135" s="28">
        <v>3152.509</v>
      </c>
      <c r="O135" s="28">
        <v>6044.8329999999996</v>
      </c>
      <c r="P135" s="28">
        <v>6044.8329999999996</v>
      </c>
      <c r="Q135" s="28">
        <v>6044.8329999999996</v>
      </c>
      <c r="R135" s="3">
        <f>G135+G136+G137</f>
        <v>1036</v>
      </c>
      <c r="S135" s="3">
        <v>7946.8710000000001</v>
      </c>
      <c r="T135" s="3">
        <f>H135+H136+H137</f>
        <v>1171.1999999999998</v>
      </c>
      <c r="U135" s="3">
        <v>6554.66</v>
      </c>
    </row>
    <row r="136" spans="1:25" ht="49.75" x14ac:dyDescent="0.3">
      <c r="A136" s="30"/>
      <c r="B136" s="30"/>
      <c r="C136" s="22" t="s">
        <v>60</v>
      </c>
      <c r="D136" s="27"/>
      <c r="E136" s="22" t="s">
        <v>27</v>
      </c>
      <c r="F136" s="28" t="s">
        <v>25</v>
      </c>
      <c r="G136" s="28">
        <v>480</v>
      </c>
      <c r="H136" s="28">
        <f>'[1]Объём 2021(школы)'!AW11</f>
        <v>540.59999999999991</v>
      </c>
      <c r="I136" s="28">
        <f>'[1]Объём 2021(школы)'!AZ11</f>
        <v>687</v>
      </c>
      <c r="J136" s="28">
        <f t="shared" si="47"/>
        <v>687</v>
      </c>
      <c r="K136" s="28">
        <f t="shared" si="47"/>
        <v>687</v>
      </c>
      <c r="L136" s="29" t="s">
        <v>98</v>
      </c>
      <c r="M136" s="28">
        <v>3678.3969999999999</v>
      </c>
      <c r="N136" s="28">
        <v>3265.4650000000001</v>
      </c>
      <c r="O136" s="28">
        <v>6263.65</v>
      </c>
      <c r="P136" s="28">
        <v>6263.65</v>
      </c>
      <c r="Q136" s="28">
        <v>6263.65</v>
      </c>
      <c r="R136" s="3">
        <f>R135</f>
        <v>1036</v>
      </c>
      <c r="S136" s="3">
        <f>S135</f>
        <v>7946.8710000000001</v>
      </c>
      <c r="T136" s="3">
        <f>T135</f>
        <v>1171.1999999999998</v>
      </c>
      <c r="U136" s="3">
        <f>U135</f>
        <v>6554.66</v>
      </c>
    </row>
    <row r="137" spans="1:25" ht="49.75" x14ac:dyDescent="0.3">
      <c r="A137" s="30"/>
      <c r="B137" s="30"/>
      <c r="C137" s="22" t="s">
        <v>61</v>
      </c>
      <c r="D137" s="27"/>
      <c r="E137" s="22" t="s">
        <v>27</v>
      </c>
      <c r="F137" s="28" t="s">
        <v>25</v>
      </c>
      <c r="G137" s="28">
        <v>79</v>
      </c>
      <c r="H137" s="28">
        <f>'[1]Объём 2021(школы)'!AX11</f>
        <v>108.7</v>
      </c>
      <c r="I137" s="28">
        <f>'[1]Объём 2021(школы)'!BA11</f>
        <v>132</v>
      </c>
      <c r="J137" s="28">
        <f t="shared" si="47"/>
        <v>132</v>
      </c>
      <c r="K137" s="28">
        <f t="shared" si="47"/>
        <v>132</v>
      </c>
      <c r="L137" s="29" t="s">
        <v>98</v>
      </c>
      <c r="M137" s="28">
        <v>613.06600000000003</v>
      </c>
      <c r="N137" s="28">
        <v>657.20100000000002</v>
      </c>
      <c r="O137" s="28">
        <v>1199.8489999999999</v>
      </c>
      <c r="P137" s="28">
        <v>1199.8489999999999</v>
      </c>
      <c r="Q137" s="28">
        <v>1199.8489999999999</v>
      </c>
      <c r="R137" s="3">
        <f>R135</f>
        <v>1036</v>
      </c>
      <c r="S137" s="3">
        <f>S136</f>
        <v>7946.8710000000001</v>
      </c>
      <c r="T137" s="3">
        <f>T135</f>
        <v>1171.1999999999998</v>
      </c>
      <c r="U137" s="3">
        <f>U135</f>
        <v>6554.66</v>
      </c>
    </row>
    <row r="138" spans="1:25" ht="60.05" customHeight="1" x14ac:dyDescent="0.3">
      <c r="A138" s="30"/>
      <c r="B138" s="30"/>
      <c r="C138" s="22" t="s">
        <v>62</v>
      </c>
      <c r="D138" s="27" t="s">
        <v>86</v>
      </c>
      <c r="E138" s="22" t="s">
        <v>27</v>
      </c>
      <c r="F138" s="28" t="s">
        <v>25</v>
      </c>
      <c r="G138" s="28">
        <v>60</v>
      </c>
      <c r="H138" s="28">
        <v>60</v>
      </c>
      <c r="I138" s="28"/>
      <c r="J138" s="28">
        <f t="shared" si="47"/>
        <v>0</v>
      </c>
      <c r="K138" s="28">
        <f t="shared" si="47"/>
        <v>0</v>
      </c>
      <c r="L138" s="29" t="s">
        <v>85</v>
      </c>
      <c r="M138" s="28"/>
      <c r="N138" s="28">
        <v>0</v>
      </c>
      <c r="O138" s="31">
        <v>0</v>
      </c>
      <c r="P138" s="31">
        <v>0</v>
      </c>
      <c r="Q138" s="31">
        <v>0</v>
      </c>
    </row>
    <row r="139" spans="1:25" ht="49.75" x14ac:dyDescent="0.3">
      <c r="A139" s="30"/>
      <c r="B139" s="30"/>
      <c r="C139" s="22" t="s">
        <v>63</v>
      </c>
      <c r="D139" s="27"/>
      <c r="E139" s="22" t="s">
        <v>27</v>
      </c>
      <c r="F139" s="28" t="s">
        <v>25</v>
      </c>
      <c r="G139" s="28">
        <v>140</v>
      </c>
      <c r="H139" s="28">
        <v>140</v>
      </c>
      <c r="I139" s="28"/>
      <c r="J139" s="28">
        <f t="shared" si="47"/>
        <v>0</v>
      </c>
      <c r="K139" s="28">
        <f t="shared" si="47"/>
        <v>0</v>
      </c>
      <c r="L139" s="29" t="s">
        <v>85</v>
      </c>
      <c r="M139" s="28"/>
      <c r="N139" s="28">
        <v>0</v>
      </c>
      <c r="O139" s="31">
        <v>0</v>
      </c>
      <c r="P139" s="31">
        <v>0</v>
      </c>
      <c r="Q139" s="31">
        <v>0</v>
      </c>
    </row>
    <row r="140" spans="1:25" ht="78.05" customHeight="1" x14ac:dyDescent="0.3">
      <c r="A140" s="30"/>
      <c r="B140" s="30"/>
      <c r="C140" s="22" t="s">
        <v>58</v>
      </c>
      <c r="D140" s="27"/>
      <c r="E140" s="22" t="s">
        <v>27</v>
      </c>
      <c r="F140" s="28" t="s">
        <v>25</v>
      </c>
      <c r="G140" s="28">
        <v>477</v>
      </c>
      <c r="H140" s="28">
        <f t="shared" ref="H140:K142" si="48">H135</f>
        <v>521.89999999999986</v>
      </c>
      <c r="I140" s="28">
        <f>I135</f>
        <v>663</v>
      </c>
      <c r="J140" s="28">
        <f t="shared" si="48"/>
        <v>663</v>
      </c>
      <c r="K140" s="28">
        <f t="shared" si="48"/>
        <v>663</v>
      </c>
      <c r="L140" s="29" t="s">
        <v>85</v>
      </c>
      <c r="M140" s="28">
        <v>25848.334999999999</v>
      </c>
      <c r="N140" s="28">
        <v>26332.545999999998</v>
      </c>
      <c r="O140" s="31">
        <v>0</v>
      </c>
      <c r="P140" s="31">
        <v>0</v>
      </c>
      <c r="Q140" s="31">
        <v>0</v>
      </c>
      <c r="V140" s="3">
        <f>G140+G141+G142</f>
        <v>1036</v>
      </c>
      <c r="W140" s="3">
        <v>56140.2</v>
      </c>
      <c r="X140" s="3">
        <f>H140+H141+H142</f>
        <v>1171.1999999999998</v>
      </c>
      <c r="Y140" s="3">
        <v>59093.08</v>
      </c>
    </row>
    <row r="141" spans="1:25" ht="72" customHeight="1" x14ac:dyDescent="0.3">
      <c r="A141" s="30"/>
      <c r="B141" s="30"/>
      <c r="C141" s="22" t="s">
        <v>60</v>
      </c>
      <c r="D141" s="27"/>
      <c r="E141" s="22" t="s">
        <v>27</v>
      </c>
      <c r="F141" s="28" t="s">
        <v>25</v>
      </c>
      <c r="G141" s="28">
        <v>480</v>
      </c>
      <c r="H141" s="28">
        <f t="shared" si="48"/>
        <v>540.59999999999991</v>
      </c>
      <c r="I141" s="28">
        <f>I136</f>
        <v>687</v>
      </c>
      <c r="J141" s="28">
        <f t="shared" si="48"/>
        <v>687</v>
      </c>
      <c r="K141" s="28">
        <f t="shared" si="48"/>
        <v>687</v>
      </c>
      <c r="L141" s="29" t="s">
        <v>85</v>
      </c>
      <c r="M141" s="28">
        <v>26010.902999999998</v>
      </c>
      <c r="N141" s="28">
        <v>27276.058000000001</v>
      </c>
      <c r="O141" s="31">
        <v>0</v>
      </c>
      <c r="P141" s="31">
        <v>0</v>
      </c>
      <c r="Q141" s="31">
        <v>0</v>
      </c>
      <c r="V141" s="3">
        <f t="shared" ref="V141:Y142" si="49">V140</f>
        <v>1036</v>
      </c>
      <c r="W141" s="3">
        <f t="shared" si="49"/>
        <v>56140.2</v>
      </c>
      <c r="X141" s="3">
        <f t="shared" si="49"/>
        <v>1171.1999999999998</v>
      </c>
      <c r="Y141" s="3">
        <f t="shared" si="49"/>
        <v>59093.08</v>
      </c>
    </row>
    <row r="142" spans="1:25" ht="65.95" customHeight="1" x14ac:dyDescent="0.3">
      <c r="A142" s="32"/>
      <c r="B142" s="32"/>
      <c r="C142" s="22" t="s">
        <v>61</v>
      </c>
      <c r="D142" s="27"/>
      <c r="E142" s="22" t="s">
        <v>27</v>
      </c>
      <c r="F142" s="28" t="s">
        <v>25</v>
      </c>
      <c r="G142" s="28">
        <v>79</v>
      </c>
      <c r="H142" s="28">
        <f t="shared" si="48"/>
        <v>108.7</v>
      </c>
      <c r="I142" s="28">
        <f>I137</f>
        <v>132</v>
      </c>
      <c r="J142" s="28">
        <f t="shared" si="48"/>
        <v>132</v>
      </c>
      <c r="K142" s="28">
        <f t="shared" si="48"/>
        <v>132</v>
      </c>
      <c r="L142" s="29" t="s">
        <v>85</v>
      </c>
      <c r="M142" s="28">
        <v>4280.9610000000002</v>
      </c>
      <c r="N142" s="28">
        <v>5484.4759999999997</v>
      </c>
      <c r="O142" s="31">
        <v>0</v>
      </c>
      <c r="P142" s="31">
        <v>0</v>
      </c>
      <c r="Q142" s="31">
        <v>0</v>
      </c>
      <c r="V142" s="3">
        <f t="shared" si="49"/>
        <v>1036</v>
      </c>
      <c r="W142" s="3">
        <f t="shared" si="49"/>
        <v>56140.2</v>
      </c>
      <c r="X142" s="3">
        <f t="shared" si="49"/>
        <v>1171.1999999999998</v>
      </c>
      <c r="Y142" s="3">
        <f t="shared" si="49"/>
        <v>59093.08</v>
      </c>
    </row>
    <row r="143" spans="1:25" ht="60.05" customHeight="1" x14ac:dyDescent="0.3">
      <c r="A143" s="26">
        <v>7</v>
      </c>
      <c r="B143" s="26" t="s">
        <v>70</v>
      </c>
      <c r="C143" s="22" t="s">
        <v>58</v>
      </c>
      <c r="D143" s="27" t="s">
        <v>59</v>
      </c>
      <c r="E143" s="22" t="s">
        <v>27</v>
      </c>
      <c r="F143" s="28" t="s">
        <v>25</v>
      </c>
      <c r="G143" s="28">
        <v>481</v>
      </c>
      <c r="H143" s="28">
        <f>'[1]Объём 2021(школы)'!AV12</f>
        <v>530.29999999999995</v>
      </c>
      <c r="I143" s="28">
        <f>'[1]Объём 2021(школы)'!AY12</f>
        <v>590</v>
      </c>
      <c r="J143" s="28">
        <f t="shared" ref="J143:K147" si="50">I143</f>
        <v>590</v>
      </c>
      <c r="K143" s="28">
        <f t="shared" si="50"/>
        <v>590</v>
      </c>
      <c r="L143" s="29" t="s">
        <v>99</v>
      </c>
      <c r="M143" s="28">
        <v>4378.0450000000001</v>
      </c>
      <c r="N143" s="28">
        <v>3868.6970000000001</v>
      </c>
      <c r="O143" s="28">
        <v>4410.701</v>
      </c>
      <c r="P143" s="28">
        <v>4410.701</v>
      </c>
      <c r="Q143" s="28">
        <v>4410.701</v>
      </c>
      <c r="R143" s="28">
        <f>'[1]Форма 2'!H196</f>
        <v>0</v>
      </c>
      <c r="S143" s="28">
        <f>'[1]Форма 2'!I196</f>
        <v>0</v>
      </c>
      <c r="T143" s="28">
        <f>'[1]Форма 2'!J196</f>
        <v>0</v>
      </c>
      <c r="U143" s="28">
        <f>'[1]Форма 2'!K196</f>
        <v>0</v>
      </c>
      <c r="V143" s="28">
        <f>'[1]Форма 2'!L196</f>
        <v>0</v>
      </c>
    </row>
    <row r="144" spans="1:25" ht="49.75" x14ac:dyDescent="0.3">
      <c r="A144" s="30"/>
      <c r="B144" s="30"/>
      <c r="C144" s="22" t="s">
        <v>60</v>
      </c>
      <c r="D144" s="27"/>
      <c r="E144" s="22" t="s">
        <v>27</v>
      </c>
      <c r="F144" s="28" t="s">
        <v>25</v>
      </c>
      <c r="G144" s="28">
        <v>484</v>
      </c>
      <c r="H144" s="28">
        <f>'[1]Объём 2021(школы)'!AW12</f>
        <v>525</v>
      </c>
      <c r="I144" s="28">
        <f>'[1]Объём 2021(школы)'!AZ12</f>
        <v>564</v>
      </c>
      <c r="J144" s="28">
        <f t="shared" si="50"/>
        <v>564</v>
      </c>
      <c r="K144" s="28">
        <f t="shared" si="50"/>
        <v>564</v>
      </c>
      <c r="L144" s="29" t="s">
        <v>99</v>
      </c>
      <c r="M144" s="28">
        <v>4093.518</v>
      </c>
      <c r="N144" s="28">
        <v>3830.0320000000002</v>
      </c>
      <c r="O144" s="28">
        <v>4216.3310000000001</v>
      </c>
      <c r="P144" s="28">
        <v>4216.3310000000001</v>
      </c>
      <c r="Q144" s="28">
        <v>4216.3310000000001</v>
      </c>
      <c r="R144" s="28">
        <f>'[1]Форма 2'!H197</f>
        <v>0</v>
      </c>
      <c r="S144" s="28">
        <f>'[1]Форма 2'!I197</f>
        <v>0</v>
      </c>
      <c r="T144" s="28">
        <f>'[1]Форма 2'!J197</f>
        <v>0</v>
      </c>
      <c r="U144" s="28">
        <f>'[1]Форма 2'!K197</f>
        <v>0</v>
      </c>
      <c r="V144" s="28">
        <f>'[1]Форма 2'!L197</f>
        <v>0</v>
      </c>
    </row>
    <row r="145" spans="1:25" ht="49.75" x14ac:dyDescent="0.3">
      <c r="A145" s="30"/>
      <c r="B145" s="30"/>
      <c r="C145" s="22" t="s">
        <v>61</v>
      </c>
      <c r="D145" s="27"/>
      <c r="E145" s="22" t="s">
        <v>27</v>
      </c>
      <c r="F145" s="28" t="s">
        <v>25</v>
      </c>
      <c r="G145" s="28">
        <v>53</v>
      </c>
      <c r="H145" s="28">
        <f>'[1]Объём 2021(школы)'!AX12</f>
        <v>51</v>
      </c>
      <c r="I145" s="28">
        <f>'[1]Объём 2021(школы)'!BA12</f>
        <v>55</v>
      </c>
      <c r="J145" s="28">
        <f t="shared" si="50"/>
        <v>55</v>
      </c>
      <c r="K145" s="28">
        <f t="shared" si="50"/>
        <v>55</v>
      </c>
      <c r="L145" s="29" t="s">
        <v>99</v>
      </c>
      <c r="M145" s="28">
        <v>477.27100000000002</v>
      </c>
      <c r="N145" s="28">
        <v>372.06</v>
      </c>
      <c r="O145" s="28">
        <v>415.65199999999999</v>
      </c>
      <c r="P145" s="28">
        <v>415.65199999999999</v>
      </c>
      <c r="Q145" s="28">
        <v>415.65199999999999</v>
      </c>
      <c r="R145" s="28">
        <f>'[1]Форма 2'!H198</f>
        <v>0</v>
      </c>
      <c r="S145" s="28">
        <f>'[1]Форма 2'!I198</f>
        <v>0</v>
      </c>
      <c r="T145" s="28">
        <f>'[1]Форма 2'!J198</f>
        <v>0</v>
      </c>
      <c r="U145" s="28">
        <f>'[1]Форма 2'!K198</f>
        <v>0</v>
      </c>
      <c r="V145" s="28">
        <f>'[1]Форма 2'!L198</f>
        <v>0</v>
      </c>
    </row>
    <row r="146" spans="1:25" ht="60.05" customHeight="1" x14ac:dyDescent="0.3">
      <c r="A146" s="30"/>
      <c r="B146" s="30"/>
      <c r="C146" s="22" t="s">
        <v>62</v>
      </c>
      <c r="D146" s="27" t="s">
        <v>86</v>
      </c>
      <c r="E146" s="22" t="s">
        <v>27</v>
      </c>
      <c r="F146" s="28" t="s">
        <v>25</v>
      </c>
      <c r="G146" s="28">
        <v>100</v>
      </c>
      <c r="H146" s="28">
        <v>100</v>
      </c>
      <c r="I146" s="28"/>
      <c r="J146" s="28">
        <f t="shared" si="50"/>
        <v>0</v>
      </c>
      <c r="K146" s="28">
        <f t="shared" si="50"/>
        <v>0</v>
      </c>
      <c r="L146" s="29" t="s">
        <v>87</v>
      </c>
      <c r="M146" s="28"/>
      <c r="N146" s="28">
        <v>0</v>
      </c>
      <c r="O146" s="31">
        <v>0</v>
      </c>
      <c r="P146" s="31">
        <v>0</v>
      </c>
      <c r="Q146" s="31">
        <v>0</v>
      </c>
    </row>
    <row r="147" spans="1:25" ht="49.75" x14ac:dyDescent="0.3">
      <c r="A147" s="30"/>
      <c r="B147" s="30"/>
      <c r="C147" s="22" t="s">
        <v>63</v>
      </c>
      <c r="D147" s="27"/>
      <c r="E147" s="22" t="s">
        <v>27</v>
      </c>
      <c r="F147" s="28" t="s">
        <v>25</v>
      </c>
      <c r="G147" s="28">
        <v>323</v>
      </c>
      <c r="H147" s="28">
        <v>323</v>
      </c>
      <c r="I147" s="28"/>
      <c r="J147" s="28">
        <f t="shared" si="50"/>
        <v>0</v>
      </c>
      <c r="K147" s="28">
        <f t="shared" si="50"/>
        <v>0</v>
      </c>
      <c r="L147" s="29" t="s">
        <v>87</v>
      </c>
      <c r="M147" s="28"/>
      <c r="N147" s="28">
        <v>0</v>
      </c>
      <c r="O147" s="31">
        <v>0</v>
      </c>
      <c r="P147" s="31">
        <v>0</v>
      </c>
      <c r="Q147" s="31">
        <v>0</v>
      </c>
    </row>
    <row r="148" spans="1:25" ht="78.05" customHeight="1" x14ac:dyDescent="0.3">
      <c r="A148" s="30"/>
      <c r="B148" s="30"/>
      <c r="C148" s="22" t="s">
        <v>58</v>
      </c>
      <c r="D148" s="27"/>
      <c r="E148" s="22" t="s">
        <v>27</v>
      </c>
      <c r="F148" s="28" t="s">
        <v>25</v>
      </c>
      <c r="G148" s="28">
        <v>481</v>
      </c>
      <c r="H148" s="28">
        <f t="shared" ref="H148:K150" si="51">H143</f>
        <v>530.29999999999995</v>
      </c>
      <c r="I148" s="28">
        <f>I143</f>
        <v>590</v>
      </c>
      <c r="J148" s="28">
        <f t="shared" si="51"/>
        <v>590</v>
      </c>
      <c r="K148" s="28">
        <f t="shared" si="51"/>
        <v>590</v>
      </c>
      <c r="L148" s="29" t="s">
        <v>87</v>
      </c>
      <c r="M148" s="28">
        <v>23461.884999999998</v>
      </c>
      <c r="N148" s="28">
        <v>29409.172999999999</v>
      </c>
      <c r="O148" s="31">
        <v>0</v>
      </c>
      <c r="P148" s="31">
        <v>0</v>
      </c>
      <c r="Q148" s="31">
        <v>0</v>
      </c>
      <c r="V148" s="3">
        <f>G148+G149+G150</f>
        <v>1018</v>
      </c>
      <c r="W148" s="3">
        <v>49655.3</v>
      </c>
      <c r="X148" s="3">
        <f>H148+H149+H150</f>
        <v>1106.3</v>
      </c>
      <c r="Y148" s="3">
        <v>61352.76</v>
      </c>
    </row>
    <row r="149" spans="1:25" ht="72" customHeight="1" x14ac:dyDescent="0.3">
      <c r="A149" s="30"/>
      <c r="B149" s="30"/>
      <c r="C149" s="22" t="s">
        <v>60</v>
      </c>
      <c r="D149" s="27"/>
      <c r="E149" s="22" t="s">
        <v>27</v>
      </c>
      <c r="F149" s="28" t="s">
        <v>25</v>
      </c>
      <c r="G149" s="28">
        <v>484</v>
      </c>
      <c r="H149" s="28">
        <f t="shared" si="51"/>
        <v>525</v>
      </c>
      <c r="I149" s="28">
        <f>I144</f>
        <v>564</v>
      </c>
      <c r="J149" s="28">
        <f t="shared" si="51"/>
        <v>564</v>
      </c>
      <c r="K149" s="28">
        <f t="shared" si="51"/>
        <v>564</v>
      </c>
      <c r="L149" s="29" t="s">
        <v>87</v>
      </c>
      <c r="M149" s="28">
        <v>23608.217000000001</v>
      </c>
      <c r="N149" s="28">
        <v>29115.248</v>
      </c>
      <c r="O149" s="31">
        <v>0</v>
      </c>
      <c r="P149" s="31">
        <v>0</v>
      </c>
      <c r="Q149" s="31">
        <v>0</v>
      </c>
      <c r="V149" s="3">
        <f t="shared" ref="V149:Y150" si="52">V148</f>
        <v>1018</v>
      </c>
      <c r="W149" s="3">
        <f t="shared" si="52"/>
        <v>49655.3</v>
      </c>
      <c r="X149" s="3">
        <f t="shared" si="52"/>
        <v>1106.3</v>
      </c>
      <c r="Y149" s="3">
        <f t="shared" si="52"/>
        <v>61352.76</v>
      </c>
    </row>
    <row r="150" spans="1:25" ht="65.95" customHeight="1" x14ac:dyDescent="0.3">
      <c r="A150" s="32"/>
      <c r="B150" s="32"/>
      <c r="C150" s="22" t="s">
        <v>61</v>
      </c>
      <c r="D150" s="27"/>
      <c r="E150" s="22" t="s">
        <v>27</v>
      </c>
      <c r="F150" s="28" t="s">
        <v>25</v>
      </c>
      <c r="G150" s="28">
        <v>53</v>
      </c>
      <c r="H150" s="28">
        <f t="shared" si="51"/>
        <v>51</v>
      </c>
      <c r="I150" s="28">
        <f>I145</f>
        <v>55</v>
      </c>
      <c r="J150" s="28">
        <f t="shared" si="51"/>
        <v>55</v>
      </c>
      <c r="K150" s="28">
        <f t="shared" si="51"/>
        <v>55</v>
      </c>
      <c r="L150" s="29" t="s">
        <v>87</v>
      </c>
      <c r="M150" s="28">
        <v>2585.1970000000001</v>
      </c>
      <c r="N150" s="28">
        <v>2828.3380000000002</v>
      </c>
      <c r="O150" s="31">
        <v>0</v>
      </c>
      <c r="P150" s="31">
        <v>0</v>
      </c>
      <c r="Q150" s="31">
        <v>0</v>
      </c>
      <c r="V150" s="3">
        <f t="shared" si="52"/>
        <v>1018</v>
      </c>
      <c r="W150" s="3">
        <f t="shared" si="52"/>
        <v>49655.3</v>
      </c>
      <c r="X150" s="3">
        <f t="shared" si="52"/>
        <v>1106.3</v>
      </c>
      <c r="Y150" s="3">
        <f t="shared" si="52"/>
        <v>61352.76</v>
      </c>
    </row>
    <row r="151" spans="1:25" ht="60.05" customHeight="1" x14ac:dyDescent="0.3">
      <c r="A151" s="26">
        <v>8</v>
      </c>
      <c r="B151" s="26" t="s">
        <v>71</v>
      </c>
      <c r="C151" s="22" t="s">
        <v>58</v>
      </c>
      <c r="D151" s="27" t="s">
        <v>59</v>
      </c>
      <c r="E151" s="22" t="s">
        <v>27</v>
      </c>
      <c r="F151" s="28" t="s">
        <v>25</v>
      </c>
      <c r="G151" s="28">
        <v>91</v>
      </c>
      <c r="H151" s="28">
        <f>'[1]Объём 2021(школы)'!AV13</f>
        <v>62.7</v>
      </c>
      <c r="I151" s="28">
        <f>'[1]Объём 2021(школы)'!AY13</f>
        <v>0</v>
      </c>
      <c r="J151" s="28">
        <f t="shared" ref="J151:K155" si="53">I151</f>
        <v>0</v>
      </c>
      <c r="K151" s="28">
        <f t="shared" si="53"/>
        <v>0</v>
      </c>
      <c r="L151" s="29" t="s">
        <v>99</v>
      </c>
      <c r="M151" s="28">
        <v>1799.17</v>
      </c>
      <c r="N151" s="28">
        <v>1717.902</v>
      </c>
      <c r="O151" s="28">
        <v>0</v>
      </c>
      <c r="P151" s="28">
        <v>0</v>
      </c>
      <c r="Q151" s="28">
        <v>0</v>
      </c>
      <c r="R151" s="3">
        <f>G151+G152+G153</f>
        <v>157</v>
      </c>
      <c r="S151" s="3">
        <v>3164.8049999999998</v>
      </c>
      <c r="T151" s="3">
        <f>H151+H152+H153</f>
        <v>114.7</v>
      </c>
      <c r="U151" s="3">
        <v>2609.0100000000002</v>
      </c>
    </row>
    <row r="152" spans="1:25" ht="49.75" x14ac:dyDescent="0.3">
      <c r="A152" s="30"/>
      <c r="B152" s="30"/>
      <c r="C152" s="22" t="s">
        <v>60</v>
      </c>
      <c r="D152" s="27"/>
      <c r="E152" s="22" t="s">
        <v>27</v>
      </c>
      <c r="F152" s="28" t="s">
        <v>25</v>
      </c>
      <c r="G152" s="28">
        <v>66</v>
      </c>
      <c r="H152" s="28">
        <f>'[1]Объём 2021(школы)'!AW13</f>
        <v>52</v>
      </c>
      <c r="I152" s="28">
        <f>'[1]Объём 2021(школы)'!AZ13</f>
        <v>0</v>
      </c>
      <c r="J152" s="28">
        <f t="shared" si="53"/>
        <v>0</v>
      </c>
      <c r="K152" s="28">
        <f t="shared" si="53"/>
        <v>0</v>
      </c>
      <c r="L152" s="29" t="s">
        <v>99</v>
      </c>
      <c r="M152" s="28">
        <v>1365.635</v>
      </c>
      <c r="N152" s="28">
        <v>1424.7360000000001</v>
      </c>
      <c r="O152" s="28">
        <v>0</v>
      </c>
      <c r="P152" s="28">
        <v>0</v>
      </c>
      <c r="Q152" s="28">
        <v>0</v>
      </c>
      <c r="R152" s="3">
        <f>R151</f>
        <v>157</v>
      </c>
      <c r="S152" s="3">
        <f>S151</f>
        <v>3164.8049999999998</v>
      </c>
      <c r="T152" s="3">
        <f>T151</f>
        <v>114.7</v>
      </c>
      <c r="U152" s="3">
        <f>U151</f>
        <v>2609.0100000000002</v>
      </c>
    </row>
    <row r="153" spans="1:25" ht="49.75" x14ac:dyDescent="0.3">
      <c r="A153" s="30"/>
      <c r="B153" s="30"/>
      <c r="C153" s="22" t="s">
        <v>61</v>
      </c>
      <c r="D153" s="27"/>
      <c r="E153" s="22" t="s">
        <v>27</v>
      </c>
      <c r="F153" s="28" t="s">
        <v>25</v>
      </c>
      <c r="G153" s="28">
        <v>0</v>
      </c>
      <c r="H153" s="28">
        <f>'[1]Объём 2021(школы)'!AX13</f>
        <v>0</v>
      </c>
      <c r="I153" s="28">
        <f>'[1]Объём 2021(школы)'!BA13</f>
        <v>0</v>
      </c>
      <c r="J153" s="28">
        <f t="shared" si="53"/>
        <v>0</v>
      </c>
      <c r="K153" s="28">
        <f t="shared" si="53"/>
        <v>0</v>
      </c>
      <c r="L153" s="29" t="s">
        <v>99</v>
      </c>
      <c r="M153" s="28">
        <v>0</v>
      </c>
      <c r="N153" s="28">
        <v>0</v>
      </c>
      <c r="O153" s="28">
        <v>0</v>
      </c>
      <c r="P153" s="28">
        <v>0</v>
      </c>
      <c r="Q153" s="28">
        <v>0</v>
      </c>
      <c r="R153" s="3">
        <f>R151</f>
        <v>157</v>
      </c>
      <c r="S153" s="3">
        <f>S152</f>
        <v>3164.8049999999998</v>
      </c>
      <c r="T153" s="3">
        <f>T151</f>
        <v>114.7</v>
      </c>
      <c r="U153" s="3">
        <f>U151</f>
        <v>2609.0100000000002</v>
      </c>
    </row>
    <row r="154" spans="1:25" ht="60.05" customHeight="1" x14ac:dyDescent="0.3">
      <c r="A154" s="30"/>
      <c r="B154" s="30"/>
      <c r="C154" s="22" t="s">
        <v>62</v>
      </c>
      <c r="D154" s="27" t="s">
        <v>86</v>
      </c>
      <c r="E154" s="22" t="s">
        <v>27</v>
      </c>
      <c r="F154" s="28" t="s">
        <v>25</v>
      </c>
      <c r="G154" s="28">
        <v>0</v>
      </c>
      <c r="H154" s="28">
        <v>0</v>
      </c>
      <c r="I154" s="28"/>
      <c r="J154" s="28">
        <f t="shared" si="53"/>
        <v>0</v>
      </c>
      <c r="K154" s="28">
        <f t="shared" si="53"/>
        <v>0</v>
      </c>
      <c r="L154" s="29" t="s">
        <v>87</v>
      </c>
      <c r="M154" s="28"/>
      <c r="N154" s="28">
        <v>0</v>
      </c>
      <c r="O154" s="31">
        <v>0</v>
      </c>
      <c r="P154" s="31">
        <v>0</v>
      </c>
      <c r="Q154" s="31">
        <v>0</v>
      </c>
    </row>
    <row r="155" spans="1:25" ht="49.75" x14ac:dyDescent="0.3">
      <c r="A155" s="30"/>
      <c r="B155" s="30"/>
      <c r="C155" s="22" t="s">
        <v>63</v>
      </c>
      <c r="D155" s="27"/>
      <c r="E155" s="22" t="s">
        <v>27</v>
      </c>
      <c r="F155" s="28" t="s">
        <v>25</v>
      </c>
      <c r="G155" s="28">
        <v>0</v>
      </c>
      <c r="H155" s="28">
        <v>0</v>
      </c>
      <c r="I155" s="28"/>
      <c r="J155" s="28">
        <f t="shared" si="53"/>
        <v>0</v>
      </c>
      <c r="K155" s="28">
        <f t="shared" si="53"/>
        <v>0</v>
      </c>
      <c r="L155" s="29" t="s">
        <v>87</v>
      </c>
      <c r="M155" s="28"/>
      <c r="N155" s="28">
        <v>0</v>
      </c>
      <c r="O155" s="31">
        <v>0</v>
      </c>
      <c r="P155" s="31">
        <v>0</v>
      </c>
      <c r="Q155" s="31">
        <v>0</v>
      </c>
    </row>
    <row r="156" spans="1:25" ht="78.05" customHeight="1" x14ac:dyDescent="0.3">
      <c r="A156" s="30"/>
      <c r="B156" s="30"/>
      <c r="C156" s="22" t="s">
        <v>58</v>
      </c>
      <c r="D156" s="27"/>
      <c r="E156" s="22" t="s">
        <v>27</v>
      </c>
      <c r="F156" s="28" t="s">
        <v>25</v>
      </c>
      <c r="G156" s="28">
        <v>91</v>
      </c>
      <c r="H156" s="28">
        <f t="shared" ref="H156:K158" si="54">H151</f>
        <v>62.7</v>
      </c>
      <c r="I156" s="28">
        <f>I151</f>
        <v>0</v>
      </c>
      <c r="J156" s="28">
        <f t="shared" si="54"/>
        <v>0</v>
      </c>
      <c r="K156" s="28">
        <f t="shared" si="54"/>
        <v>0</v>
      </c>
      <c r="L156" s="29" t="s">
        <v>87</v>
      </c>
      <c r="M156" s="28">
        <v>5840.7510000000002</v>
      </c>
      <c r="N156" s="28">
        <v>7577.817</v>
      </c>
      <c r="O156" s="31">
        <v>0</v>
      </c>
      <c r="P156" s="31">
        <v>0</v>
      </c>
      <c r="Q156" s="31">
        <v>0</v>
      </c>
      <c r="V156" s="3">
        <f>G156+G157+G158</f>
        <v>157</v>
      </c>
      <c r="W156" s="3">
        <v>10076.9</v>
      </c>
      <c r="X156" s="3">
        <f>H156+H157+H158</f>
        <v>114.7</v>
      </c>
      <c r="Y156" s="3">
        <v>13862.45</v>
      </c>
    </row>
    <row r="157" spans="1:25" ht="72" customHeight="1" x14ac:dyDescent="0.3">
      <c r="A157" s="30"/>
      <c r="B157" s="30"/>
      <c r="C157" s="22" t="s">
        <v>60</v>
      </c>
      <c r="D157" s="27"/>
      <c r="E157" s="22" t="s">
        <v>27</v>
      </c>
      <c r="F157" s="28" t="s">
        <v>25</v>
      </c>
      <c r="G157" s="28">
        <v>66</v>
      </c>
      <c r="H157" s="28">
        <f t="shared" si="54"/>
        <v>52</v>
      </c>
      <c r="I157" s="28">
        <f>I152</f>
        <v>0</v>
      </c>
      <c r="J157" s="28">
        <f t="shared" si="54"/>
        <v>0</v>
      </c>
      <c r="K157" s="28">
        <f t="shared" si="54"/>
        <v>0</v>
      </c>
      <c r="L157" s="29" t="s">
        <v>87</v>
      </c>
      <c r="M157" s="28">
        <v>4236.1490000000003</v>
      </c>
      <c r="N157" s="28">
        <v>6284.6329999999998</v>
      </c>
      <c r="O157" s="31">
        <v>0</v>
      </c>
      <c r="P157" s="31">
        <v>0</v>
      </c>
      <c r="Q157" s="31">
        <v>0</v>
      </c>
      <c r="V157" s="3">
        <f t="shared" ref="V157:Y158" si="55">V156</f>
        <v>157</v>
      </c>
      <c r="W157" s="3">
        <f t="shared" si="55"/>
        <v>10076.9</v>
      </c>
      <c r="X157" s="3">
        <f t="shared" si="55"/>
        <v>114.7</v>
      </c>
      <c r="Y157" s="3">
        <f t="shared" si="55"/>
        <v>13862.45</v>
      </c>
    </row>
    <row r="158" spans="1:25" ht="65.95" customHeight="1" x14ac:dyDescent="0.3">
      <c r="A158" s="32"/>
      <c r="B158" s="32"/>
      <c r="C158" s="22" t="s">
        <v>61</v>
      </c>
      <c r="D158" s="27"/>
      <c r="E158" s="22" t="s">
        <v>27</v>
      </c>
      <c r="F158" s="28" t="s">
        <v>25</v>
      </c>
      <c r="G158" s="28">
        <v>0</v>
      </c>
      <c r="H158" s="28">
        <f t="shared" si="54"/>
        <v>0</v>
      </c>
      <c r="I158" s="28">
        <f>I153</f>
        <v>0</v>
      </c>
      <c r="J158" s="28">
        <f t="shared" si="54"/>
        <v>0</v>
      </c>
      <c r="K158" s="28">
        <f t="shared" si="54"/>
        <v>0</v>
      </c>
      <c r="L158" s="29" t="s">
        <v>87</v>
      </c>
      <c r="M158" s="28">
        <v>0</v>
      </c>
      <c r="N158" s="28">
        <v>0</v>
      </c>
      <c r="O158" s="31">
        <v>0</v>
      </c>
      <c r="P158" s="31">
        <v>0</v>
      </c>
      <c r="Q158" s="31">
        <v>0</v>
      </c>
      <c r="V158" s="3">
        <f t="shared" si="55"/>
        <v>157</v>
      </c>
      <c r="W158" s="3">
        <f t="shared" si="55"/>
        <v>10076.9</v>
      </c>
      <c r="X158" s="3">
        <f t="shared" si="55"/>
        <v>114.7</v>
      </c>
      <c r="Y158" s="3">
        <f t="shared" si="55"/>
        <v>13862.45</v>
      </c>
    </row>
    <row r="159" spans="1:25" ht="60.05" customHeight="1" x14ac:dyDescent="0.3">
      <c r="A159" s="26">
        <v>9</v>
      </c>
      <c r="B159" s="26" t="s">
        <v>72</v>
      </c>
      <c r="C159" s="22" t="s">
        <v>58</v>
      </c>
      <c r="D159" s="27" t="s">
        <v>59</v>
      </c>
      <c r="E159" s="22" t="s">
        <v>27</v>
      </c>
      <c r="F159" s="28" t="s">
        <v>25</v>
      </c>
      <c r="G159" s="28">
        <v>422</v>
      </c>
      <c r="H159" s="28">
        <f>'[1]Объём 2021(школы)'!AV14</f>
        <v>478.7</v>
      </c>
      <c r="I159" s="28">
        <f>'[1]Объём 2021(школы)'!AY14</f>
        <v>559</v>
      </c>
      <c r="J159" s="28">
        <f t="shared" ref="J159:K163" si="56">I159</f>
        <v>559</v>
      </c>
      <c r="K159" s="28">
        <f t="shared" si="56"/>
        <v>559</v>
      </c>
      <c r="L159" s="29" t="s">
        <v>98</v>
      </c>
      <c r="M159" s="28">
        <v>4042.4810000000002</v>
      </c>
      <c r="N159" s="28">
        <v>3591.7249999999999</v>
      </c>
      <c r="O159" s="28">
        <v>4906.4380000000001</v>
      </c>
      <c r="P159" s="28">
        <v>4906.4380000000001</v>
      </c>
      <c r="Q159" s="28">
        <v>4906.4380000000001</v>
      </c>
      <c r="R159" s="3">
        <f>G159+G160+G161</f>
        <v>1025</v>
      </c>
      <c r="S159" s="3">
        <v>9837.9809999999998</v>
      </c>
      <c r="T159" s="3">
        <f>H159+H160+H161</f>
        <v>1081</v>
      </c>
      <c r="U159" s="3">
        <v>7674.85</v>
      </c>
    </row>
    <row r="160" spans="1:25" ht="49.75" x14ac:dyDescent="0.3">
      <c r="A160" s="30"/>
      <c r="B160" s="30"/>
      <c r="C160" s="22" t="s">
        <v>60</v>
      </c>
      <c r="D160" s="27"/>
      <c r="E160" s="22" t="s">
        <v>27</v>
      </c>
      <c r="F160" s="28" t="s">
        <v>25</v>
      </c>
      <c r="G160" s="28">
        <v>486</v>
      </c>
      <c r="H160" s="28">
        <f>'[1]Объём 2021(школы)'!AW14</f>
        <v>471.3</v>
      </c>
      <c r="I160" s="28">
        <f>'[1]Объём 2021(школы)'!AZ14</f>
        <v>573</v>
      </c>
      <c r="J160" s="28">
        <f t="shared" si="56"/>
        <v>573</v>
      </c>
      <c r="K160" s="28">
        <f t="shared" si="56"/>
        <v>573</v>
      </c>
      <c r="L160" s="29" t="s">
        <v>98</v>
      </c>
      <c r="M160" s="28">
        <v>4674.7169999999996</v>
      </c>
      <c r="N160" s="28">
        <v>3536.2020000000002</v>
      </c>
      <c r="O160" s="28">
        <v>5029.3180000000002</v>
      </c>
      <c r="P160" s="28">
        <v>5029.3180000000002</v>
      </c>
      <c r="Q160" s="28">
        <v>5029.3180000000002</v>
      </c>
      <c r="R160" s="3">
        <f>R159</f>
        <v>1025</v>
      </c>
      <c r="S160" s="3">
        <f>S159</f>
        <v>9837.9809999999998</v>
      </c>
      <c r="T160" s="3">
        <f>T159</f>
        <v>1081</v>
      </c>
      <c r="U160" s="3">
        <f>U159</f>
        <v>7674.85</v>
      </c>
    </row>
    <row r="161" spans="1:25" ht="49.75" x14ac:dyDescent="0.3">
      <c r="A161" s="30"/>
      <c r="B161" s="30"/>
      <c r="C161" s="22" t="s">
        <v>61</v>
      </c>
      <c r="D161" s="27"/>
      <c r="E161" s="22" t="s">
        <v>27</v>
      </c>
      <c r="F161" s="28" t="s">
        <v>25</v>
      </c>
      <c r="G161" s="28">
        <v>117</v>
      </c>
      <c r="H161" s="28">
        <f>'[1]Объём 2021(школы)'!AX14</f>
        <v>131</v>
      </c>
      <c r="I161" s="28">
        <f>'[1]Объём 2021(школы)'!BA14</f>
        <v>161</v>
      </c>
      <c r="J161" s="28">
        <f t="shared" si="56"/>
        <v>161</v>
      </c>
      <c r="K161" s="28">
        <f t="shared" si="56"/>
        <v>161</v>
      </c>
      <c r="L161" s="29" t="s">
        <v>98</v>
      </c>
      <c r="M161" s="28">
        <v>1120.7829999999999</v>
      </c>
      <c r="N161" s="28">
        <v>982.904</v>
      </c>
      <c r="O161" s="28">
        <v>1410.491</v>
      </c>
      <c r="P161" s="28">
        <v>1410.491</v>
      </c>
      <c r="Q161" s="28">
        <v>1410.491</v>
      </c>
      <c r="R161" s="3">
        <f>R159</f>
        <v>1025</v>
      </c>
      <c r="S161" s="3">
        <f>S160</f>
        <v>9837.9809999999998</v>
      </c>
      <c r="T161" s="3">
        <f>T159</f>
        <v>1081</v>
      </c>
      <c r="U161" s="3">
        <f>U159</f>
        <v>7674.85</v>
      </c>
    </row>
    <row r="162" spans="1:25" ht="60.05" customHeight="1" x14ac:dyDescent="0.3">
      <c r="A162" s="30"/>
      <c r="B162" s="30"/>
      <c r="C162" s="22" t="s">
        <v>62</v>
      </c>
      <c r="D162" s="27" t="s">
        <v>86</v>
      </c>
      <c r="E162" s="22" t="s">
        <v>27</v>
      </c>
      <c r="F162" s="28" t="s">
        <v>25</v>
      </c>
      <c r="G162" s="28">
        <v>25</v>
      </c>
      <c r="H162" s="28">
        <v>25</v>
      </c>
      <c r="I162" s="28"/>
      <c r="J162" s="28">
        <f t="shared" si="56"/>
        <v>0</v>
      </c>
      <c r="K162" s="28">
        <f t="shared" si="56"/>
        <v>0</v>
      </c>
      <c r="L162" s="29" t="s">
        <v>85</v>
      </c>
      <c r="M162" s="28"/>
      <c r="N162" s="28">
        <v>0</v>
      </c>
      <c r="O162" s="31">
        <v>0</v>
      </c>
      <c r="P162" s="31">
        <v>0</v>
      </c>
      <c r="Q162" s="31">
        <v>0</v>
      </c>
    </row>
    <row r="163" spans="1:25" ht="49.75" x14ac:dyDescent="0.3">
      <c r="A163" s="30"/>
      <c r="B163" s="30"/>
      <c r="C163" s="22" t="s">
        <v>63</v>
      </c>
      <c r="D163" s="27"/>
      <c r="E163" s="22" t="s">
        <v>27</v>
      </c>
      <c r="F163" s="28" t="s">
        <v>25</v>
      </c>
      <c r="G163" s="28">
        <v>675</v>
      </c>
      <c r="H163" s="28">
        <v>675</v>
      </c>
      <c r="I163" s="28"/>
      <c r="J163" s="28">
        <f t="shared" si="56"/>
        <v>0</v>
      </c>
      <c r="K163" s="28">
        <f t="shared" si="56"/>
        <v>0</v>
      </c>
      <c r="L163" s="29" t="s">
        <v>85</v>
      </c>
      <c r="M163" s="28"/>
      <c r="N163" s="28">
        <v>0</v>
      </c>
      <c r="O163" s="31">
        <v>0</v>
      </c>
      <c r="P163" s="31">
        <v>0</v>
      </c>
      <c r="Q163" s="31">
        <v>0</v>
      </c>
    </row>
    <row r="164" spans="1:25" ht="78.05" customHeight="1" x14ac:dyDescent="0.3">
      <c r="A164" s="30"/>
      <c r="B164" s="30"/>
      <c r="C164" s="22" t="s">
        <v>58</v>
      </c>
      <c r="D164" s="27"/>
      <c r="E164" s="22" t="s">
        <v>27</v>
      </c>
      <c r="F164" s="28" t="s">
        <v>25</v>
      </c>
      <c r="G164" s="28">
        <v>422</v>
      </c>
      <c r="H164" s="28">
        <f t="shared" ref="H164:K166" si="57">H159</f>
        <v>478.7</v>
      </c>
      <c r="I164" s="28">
        <f>I159</f>
        <v>559</v>
      </c>
      <c r="J164" s="28">
        <f t="shared" si="57"/>
        <v>559</v>
      </c>
      <c r="K164" s="28">
        <f t="shared" si="57"/>
        <v>559</v>
      </c>
      <c r="L164" s="29" t="s">
        <v>85</v>
      </c>
      <c r="M164" s="28">
        <v>23459.082999999999</v>
      </c>
      <c r="N164" s="28">
        <v>27125.524000000001</v>
      </c>
      <c r="O164" s="31">
        <v>0</v>
      </c>
      <c r="P164" s="31">
        <v>0</v>
      </c>
      <c r="Q164" s="31">
        <v>0</v>
      </c>
      <c r="V164" s="3">
        <f>G164+G165+G166</f>
        <v>1025</v>
      </c>
      <c r="W164" s="3">
        <v>56980</v>
      </c>
      <c r="X164" s="3">
        <f>H164+H165+H166</f>
        <v>1081</v>
      </c>
      <c r="Y164" s="3">
        <v>61254.84</v>
      </c>
    </row>
    <row r="165" spans="1:25" ht="72" customHeight="1" x14ac:dyDescent="0.3">
      <c r="A165" s="30"/>
      <c r="B165" s="30"/>
      <c r="C165" s="22" t="s">
        <v>60</v>
      </c>
      <c r="D165" s="27"/>
      <c r="E165" s="22" t="s">
        <v>27</v>
      </c>
      <c r="F165" s="28" t="s">
        <v>25</v>
      </c>
      <c r="G165" s="28">
        <v>486</v>
      </c>
      <c r="H165" s="28">
        <f t="shared" si="57"/>
        <v>471.3</v>
      </c>
      <c r="I165" s="28">
        <f>I160</f>
        <v>573</v>
      </c>
      <c r="J165" s="28">
        <f t="shared" si="57"/>
        <v>573</v>
      </c>
      <c r="K165" s="28">
        <f t="shared" si="57"/>
        <v>573</v>
      </c>
      <c r="L165" s="29" t="s">
        <v>85</v>
      </c>
      <c r="M165" s="28">
        <v>27016.859</v>
      </c>
      <c r="N165" s="28">
        <v>26706.204000000002</v>
      </c>
      <c r="O165" s="31">
        <v>0</v>
      </c>
      <c r="P165" s="31">
        <v>0</v>
      </c>
      <c r="Q165" s="31">
        <v>0</v>
      </c>
      <c r="V165" s="3">
        <f t="shared" ref="V165:Y166" si="58">V164</f>
        <v>1025</v>
      </c>
      <c r="W165" s="3">
        <f t="shared" si="58"/>
        <v>56980</v>
      </c>
      <c r="X165" s="3">
        <f t="shared" si="58"/>
        <v>1081</v>
      </c>
      <c r="Y165" s="3">
        <f t="shared" si="58"/>
        <v>61254.84</v>
      </c>
    </row>
    <row r="166" spans="1:25" ht="65.95" customHeight="1" x14ac:dyDescent="0.3">
      <c r="A166" s="32"/>
      <c r="B166" s="32"/>
      <c r="C166" s="22" t="s">
        <v>61</v>
      </c>
      <c r="D166" s="27"/>
      <c r="E166" s="22" t="s">
        <v>27</v>
      </c>
      <c r="F166" s="28" t="s">
        <v>25</v>
      </c>
      <c r="G166" s="28">
        <v>117</v>
      </c>
      <c r="H166" s="28">
        <f t="shared" si="57"/>
        <v>131</v>
      </c>
      <c r="I166" s="28">
        <f>I161</f>
        <v>161</v>
      </c>
      <c r="J166" s="28">
        <f t="shared" si="57"/>
        <v>161</v>
      </c>
      <c r="K166" s="28">
        <f t="shared" si="57"/>
        <v>161</v>
      </c>
      <c r="L166" s="29" t="s">
        <v>85</v>
      </c>
      <c r="M166" s="28">
        <v>6504.0590000000002</v>
      </c>
      <c r="N166" s="28">
        <v>7423.1120000000001</v>
      </c>
      <c r="O166" s="31">
        <v>0</v>
      </c>
      <c r="P166" s="31">
        <v>0</v>
      </c>
      <c r="Q166" s="31">
        <v>0</v>
      </c>
      <c r="V166" s="3">
        <f t="shared" si="58"/>
        <v>1025</v>
      </c>
      <c r="W166" s="3">
        <f t="shared" si="58"/>
        <v>56980</v>
      </c>
      <c r="X166" s="3">
        <f t="shared" si="58"/>
        <v>1081</v>
      </c>
      <c r="Y166" s="3">
        <f t="shared" si="58"/>
        <v>61254.84</v>
      </c>
    </row>
    <row r="167" spans="1:25" ht="60.05" customHeight="1" x14ac:dyDescent="0.3">
      <c r="A167" s="26">
        <v>10</v>
      </c>
      <c r="B167" s="26" t="s">
        <v>54</v>
      </c>
      <c r="C167" s="22" t="s">
        <v>58</v>
      </c>
      <c r="D167" s="27" t="s">
        <v>59</v>
      </c>
      <c r="E167" s="22" t="s">
        <v>27</v>
      </c>
      <c r="F167" s="28" t="s">
        <v>25</v>
      </c>
      <c r="G167" s="28">
        <v>532</v>
      </c>
      <c r="H167" s="28">
        <f>'[1]Объём 2021(школы)'!AV15</f>
        <v>496</v>
      </c>
      <c r="I167" s="28">
        <f>'[1]Объём 2021(школы)'!AY15</f>
        <v>498</v>
      </c>
      <c r="J167" s="28">
        <f t="shared" ref="J167:K171" si="59">I167</f>
        <v>498</v>
      </c>
      <c r="K167" s="28">
        <f t="shared" si="59"/>
        <v>498</v>
      </c>
      <c r="L167" s="29" t="s">
        <v>98</v>
      </c>
      <c r="M167" s="28">
        <v>4039.9050000000002</v>
      </c>
      <c r="N167" s="28">
        <v>3167.3449999999998</v>
      </c>
      <c r="O167" s="28">
        <v>3342.9169999999999</v>
      </c>
      <c r="P167" s="28">
        <v>3342.9169999999999</v>
      </c>
      <c r="Q167" s="28">
        <v>3342.9169999999999</v>
      </c>
      <c r="R167" s="3">
        <f>G167+G168+G169</f>
        <v>1135</v>
      </c>
      <c r="S167" s="3">
        <v>8627.5939999999991</v>
      </c>
      <c r="T167" s="3">
        <f>H167+H168+H169</f>
        <v>1117.1000000000001</v>
      </c>
      <c r="U167" s="3">
        <v>6801.2</v>
      </c>
    </row>
    <row r="168" spans="1:25" ht="49.75" x14ac:dyDescent="0.3">
      <c r="A168" s="30"/>
      <c r="B168" s="30"/>
      <c r="C168" s="22" t="s">
        <v>60</v>
      </c>
      <c r="D168" s="27"/>
      <c r="E168" s="22" t="s">
        <v>27</v>
      </c>
      <c r="F168" s="28" t="s">
        <v>25</v>
      </c>
      <c r="G168" s="28">
        <v>545</v>
      </c>
      <c r="H168" s="28">
        <f>'[1]Объём 2021(школы)'!AW15</f>
        <v>567.40000000000009</v>
      </c>
      <c r="I168" s="28">
        <f>'[1]Объём 2021(школы)'!AZ15</f>
        <v>607</v>
      </c>
      <c r="J168" s="28">
        <f t="shared" si="59"/>
        <v>607</v>
      </c>
      <c r="K168" s="28">
        <f t="shared" si="59"/>
        <v>607</v>
      </c>
      <c r="L168" s="29" t="s">
        <v>98</v>
      </c>
      <c r="M168" s="28">
        <v>4146.4189999999999</v>
      </c>
      <c r="N168" s="28">
        <v>3623.2890000000002</v>
      </c>
      <c r="O168" s="28">
        <v>4074.5990000000002</v>
      </c>
      <c r="P168" s="28">
        <v>4074.5990000000002</v>
      </c>
      <c r="Q168" s="28">
        <v>4074.5990000000002</v>
      </c>
      <c r="R168" s="3">
        <f>R167</f>
        <v>1135</v>
      </c>
      <c r="S168" s="3">
        <f>S167</f>
        <v>8627.5939999999991</v>
      </c>
      <c r="T168" s="3">
        <f>T167</f>
        <v>1117.1000000000001</v>
      </c>
      <c r="U168" s="3">
        <f>U167</f>
        <v>6801.2</v>
      </c>
    </row>
    <row r="169" spans="1:25" ht="49.75" x14ac:dyDescent="0.3">
      <c r="A169" s="30"/>
      <c r="B169" s="30"/>
      <c r="C169" s="22" t="s">
        <v>61</v>
      </c>
      <c r="D169" s="27"/>
      <c r="E169" s="22" t="s">
        <v>27</v>
      </c>
      <c r="F169" s="28" t="s">
        <v>25</v>
      </c>
      <c r="G169" s="28">
        <v>58</v>
      </c>
      <c r="H169" s="28">
        <f>'[1]Объём 2021(школы)'!AX15</f>
        <v>53.7</v>
      </c>
      <c r="I169" s="28">
        <f>'[1]Объём 2021(школы)'!BA15</f>
        <v>60</v>
      </c>
      <c r="J169" s="28">
        <f t="shared" si="59"/>
        <v>60</v>
      </c>
      <c r="K169" s="28">
        <f t="shared" si="59"/>
        <v>60</v>
      </c>
      <c r="L169" s="29" t="s">
        <v>98</v>
      </c>
      <c r="M169" s="28">
        <v>441.27</v>
      </c>
      <c r="N169" s="28">
        <v>342.27800000000002</v>
      </c>
      <c r="O169" s="28">
        <v>402.76100000000002</v>
      </c>
      <c r="P169" s="28">
        <v>402.76100000000002</v>
      </c>
      <c r="Q169" s="28">
        <v>402.76100000000002</v>
      </c>
      <c r="R169" s="3">
        <f>R167</f>
        <v>1135</v>
      </c>
      <c r="S169" s="3">
        <f>S168</f>
        <v>8627.5939999999991</v>
      </c>
      <c r="T169" s="3">
        <f>T167</f>
        <v>1117.1000000000001</v>
      </c>
      <c r="U169" s="3">
        <f>U167</f>
        <v>6801.2</v>
      </c>
    </row>
    <row r="170" spans="1:25" ht="60.05" customHeight="1" x14ac:dyDescent="0.3">
      <c r="A170" s="30"/>
      <c r="B170" s="30"/>
      <c r="C170" s="22" t="s">
        <v>62</v>
      </c>
      <c r="D170" s="27" t="s">
        <v>86</v>
      </c>
      <c r="E170" s="22" t="s">
        <v>27</v>
      </c>
      <c r="F170" s="28" t="s">
        <v>25</v>
      </c>
      <c r="G170" s="28">
        <v>53</v>
      </c>
      <c r="H170" s="28">
        <v>53</v>
      </c>
      <c r="I170" s="28"/>
      <c r="J170" s="28">
        <f t="shared" si="59"/>
        <v>0</v>
      </c>
      <c r="K170" s="28">
        <f t="shared" si="59"/>
        <v>0</v>
      </c>
      <c r="L170" s="29" t="s">
        <v>85</v>
      </c>
      <c r="M170" s="28"/>
      <c r="N170" s="28">
        <v>0</v>
      </c>
      <c r="O170" s="31">
        <v>0</v>
      </c>
      <c r="P170" s="31">
        <v>0</v>
      </c>
      <c r="Q170" s="31">
        <v>0</v>
      </c>
    </row>
    <row r="171" spans="1:25" ht="49.75" x14ac:dyDescent="0.3">
      <c r="A171" s="30"/>
      <c r="B171" s="30"/>
      <c r="C171" s="22" t="s">
        <v>63</v>
      </c>
      <c r="D171" s="27"/>
      <c r="E171" s="22" t="s">
        <v>27</v>
      </c>
      <c r="F171" s="28" t="s">
        <v>25</v>
      </c>
      <c r="G171" s="28">
        <v>240</v>
      </c>
      <c r="H171" s="28">
        <v>240</v>
      </c>
      <c r="I171" s="28"/>
      <c r="J171" s="28">
        <f t="shared" si="59"/>
        <v>0</v>
      </c>
      <c r="K171" s="28">
        <f t="shared" si="59"/>
        <v>0</v>
      </c>
      <c r="L171" s="29" t="s">
        <v>85</v>
      </c>
      <c r="M171" s="28"/>
      <c r="N171" s="28">
        <v>0</v>
      </c>
      <c r="O171" s="31">
        <v>0</v>
      </c>
      <c r="P171" s="31">
        <v>0</v>
      </c>
      <c r="Q171" s="31">
        <v>0</v>
      </c>
    </row>
    <row r="172" spans="1:25" ht="78.05" customHeight="1" x14ac:dyDescent="0.3">
      <c r="A172" s="30"/>
      <c r="B172" s="30"/>
      <c r="C172" s="22" t="s">
        <v>58</v>
      </c>
      <c r="D172" s="27"/>
      <c r="E172" s="22" t="s">
        <v>27</v>
      </c>
      <c r="F172" s="28" t="s">
        <v>25</v>
      </c>
      <c r="G172" s="28">
        <v>532</v>
      </c>
      <c r="H172" s="28">
        <f t="shared" ref="H172:K174" si="60">H167</f>
        <v>496</v>
      </c>
      <c r="I172" s="28">
        <f>I167</f>
        <v>498</v>
      </c>
      <c r="J172" s="28">
        <f t="shared" si="60"/>
        <v>498</v>
      </c>
      <c r="K172" s="28">
        <f t="shared" si="60"/>
        <v>498</v>
      </c>
      <c r="L172" s="29" t="s">
        <v>85</v>
      </c>
      <c r="M172" s="28">
        <v>29042.325000000001</v>
      </c>
      <c r="N172" s="28">
        <v>28680.433000000001</v>
      </c>
      <c r="O172" s="31">
        <v>0</v>
      </c>
      <c r="P172" s="31">
        <v>0</v>
      </c>
      <c r="Q172" s="31">
        <v>0</v>
      </c>
      <c r="V172" s="3">
        <f>G172+G173+G174</f>
        <v>1135</v>
      </c>
      <c r="W172" s="3">
        <v>61960.6</v>
      </c>
      <c r="X172" s="3">
        <f>H172+H173+H174</f>
        <v>1117.1000000000001</v>
      </c>
      <c r="Y172" s="3">
        <v>64594.58</v>
      </c>
    </row>
    <row r="173" spans="1:25" ht="72" customHeight="1" x14ac:dyDescent="0.3">
      <c r="A173" s="30"/>
      <c r="B173" s="30"/>
      <c r="C173" s="22" t="s">
        <v>60</v>
      </c>
      <c r="D173" s="27"/>
      <c r="E173" s="22" t="s">
        <v>27</v>
      </c>
      <c r="F173" s="28" t="s">
        <v>25</v>
      </c>
      <c r="G173" s="28">
        <v>545</v>
      </c>
      <c r="H173" s="28">
        <f t="shared" si="60"/>
        <v>567.40000000000009</v>
      </c>
      <c r="I173" s="28">
        <f>I168</f>
        <v>607</v>
      </c>
      <c r="J173" s="28">
        <f t="shared" si="60"/>
        <v>607</v>
      </c>
      <c r="K173" s="28">
        <f t="shared" si="60"/>
        <v>607</v>
      </c>
      <c r="L173" s="29" t="s">
        <v>85</v>
      </c>
      <c r="M173" s="28">
        <v>29752.006000000001</v>
      </c>
      <c r="N173" s="28">
        <v>32809.027999999998</v>
      </c>
      <c r="O173" s="31">
        <v>0</v>
      </c>
      <c r="P173" s="31">
        <v>0</v>
      </c>
      <c r="Q173" s="31">
        <v>0</v>
      </c>
      <c r="V173" s="3">
        <f t="shared" ref="V173:Y174" si="61">V172</f>
        <v>1135</v>
      </c>
      <c r="W173" s="3">
        <f t="shared" si="61"/>
        <v>61960.6</v>
      </c>
      <c r="X173" s="3">
        <f t="shared" si="61"/>
        <v>1117.1000000000001</v>
      </c>
      <c r="Y173" s="3">
        <f t="shared" si="61"/>
        <v>64594.58</v>
      </c>
    </row>
    <row r="174" spans="1:25" ht="65.95" customHeight="1" x14ac:dyDescent="0.3">
      <c r="A174" s="32"/>
      <c r="B174" s="32"/>
      <c r="C174" s="22" t="s">
        <v>61</v>
      </c>
      <c r="D174" s="27"/>
      <c r="E174" s="22" t="s">
        <v>27</v>
      </c>
      <c r="F174" s="28" t="s">
        <v>25</v>
      </c>
      <c r="G174" s="28">
        <v>58</v>
      </c>
      <c r="H174" s="28">
        <f t="shared" si="60"/>
        <v>53.7</v>
      </c>
      <c r="I174" s="28">
        <f>I169</f>
        <v>60</v>
      </c>
      <c r="J174" s="28">
        <f t="shared" si="60"/>
        <v>60</v>
      </c>
      <c r="K174" s="28">
        <f t="shared" si="60"/>
        <v>60</v>
      </c>
      <c r="L174" s="29" t="s">
        <v>85</v>
      </c>
      <c r="M174" s="28">
        <v>3166.2689999999998</v>
      </c>
      <c r="N174" s="28">
        <v>3105.1190000000001</v>
      </c>
      <c r="O174" s="31">
        <v>0</v>
      </c>
      <c r="P174" s="31">
        <v>0</v>
      </c>
      <c r="Q174" s="31">
        <v>0</v>
      </c>
      <c r="V174" s="3">
        <f t="shared" si="61"/>
        <v>1135</v>
      </c>
      <c r="W174" s="3">
        <f t="shared" si="61"/>
        <v>61960.6</v>
      </c>
      <c r="X174" s="3">
        <f t="shared" si="61"/>
        <v>1117.1000000000001</v>
      </c>
      <c r="Y174" s="3">
        <f t="shared" si="61"/>
        <v>64594.58</v>
      </c>
    </row>
    <row r="175" spans="1:25" ht="60.05" customHeight="1" x14ac:dyDescent="0.3">
      <c r="A175" s="26">
        <v>11</v>
      </c>
      <c r="B175" s="26" t="s">
        <v>73</v>
      </c>
      <c r="C175" s="22" t="s">
        <v>58</v>
      </c>
      <c r="D175" s="27" t="s">
        <v>59</v>
      </c>
      <c r="E175" s="22" t="s">
        <v>27</v>
      </c>
      <c r="F175" s="28" t="s">
        <v>25</v>
      </c>
      <c r="G175" s="28">
        <v>778</v>
      </c>
      <c r="H175" s="33">
        <f>'[1]Объём 2021(школы)'!AV16</f>
        <v>936.3</v>
      </c>
      <c r="I175" s="28">
        <f>'[1]Объём 2021(школы)'!AY16</f>
        <v>1065</v>
      </c>
      <c r="J175" s="28">
        <f t="shared" ref="J175:K179" si="62">I175</f>
        <v>1065</v>
      </c>
      <c r="K175" s="28">
        <f t="shared" si="62"/>
        <v>1065</v>
      </c>
      <c r="L175" s="29" t="s">
        <v>98</v>
      </c>
      <c r="M175" s="31">
        <v>8290.5730000000003</v>
      </c>
      <c r="N175" s="31">
        <v>6759.3019999999997</v>
      </c>
      <c r="O175" s="31">
        <v>9595.2870000000003</v>
      </c>
      <c r="P175" s="31">
        <v>9595.2870000000003</v>
      </c>
      <c r="Q175" s="31">
        <v>9595.2870000000003</v>
      </c>
      <c r="R175" s="3">
        <f>G175+G176+G177</f>
        <v>1417</v>
      </c>
      <c r="S175" s="3">
        <v>14770.93</v>
      </c>
      <c r="T175" s="3">
        <f>H175+H176+H177</f>
        <v>1712.3</v>
      </c>
      <c r="U175" s="3">
        <v>12874.78</v>
      </c>
    </row>
    <row r="176" spans="1:25" ht="49.75" x14ac:dyDescent="0.3">
      <c r="A176" s="30"/>
      <c r="B176" s="30"/>
      <c r="C176" s="22" t="s">
        <v>60</v>
      </c>
      <c r="D176" s="27"/>
      <c r="E176" s="22" t="s">
        <v>27</v>
      </c>
      <c r="F176" s="28" t="s">
        <v>25</v>
      </c>
      <c r="G176" s="28">
        <v>572</v>
      </c>
      <c r="H176" s="28">
        <f>'[1]Объём 2021(школы)'!AW16</f>
        <v>669</v>
      </c>
      <c r="I176" s="28">
        <f>'[1]Объём 2021(школы)'!AZ16</f>
        <v>827</v>
      </c>
      <c r="J176" s="28">
        <f t="shared" si="62"/>
        <v>827</v>
      </c>
      <c r="K176" s="28">
        <f t="shared" si="62"/>
        <v>827</v>
      </c>
      <c r="L176" s="29" t="s">
        <v>98</v>
      </c>
      <c r="M176" s="31">
        <v>6137.5950000000003</v>
      </c>
      <c r="N176" s="31">
        <v>4829.62</v>
      </c>
      <c r="O176" s="31">
        <v>7450.9880000000003</v>
      </c>
      <c r="P176" s="31">
        <v>7450.9880000000003</v>
      </c>
      <c r="Q176" s="31">
        <v>7450.9880000000003</v>
      </c>
      <c r="R176" s="3">
        <f>R175</f>
        <v>1417</v>
      </c>
      <c r="S176" s="3">
        <f>S175</f>
        <v>14770.93</v>
      </c>
      <c r="T176" s="3">
        <f>T175</f>
        <v>1712.3</v>
      </c>
      <c r="U176" s="3">
        <f>U175</f>
        <v>12874.78</v>
      </c>
    </row>
    <row r="177" spans="1:25" ht="49.75" x14ac:dyDescent="0.3">
      <c r="A177" s="30"/>
      <c r="B177" s="30"/>
      <c r="C177" s="22" t="s">
        <v>61</v>
      </c>
      <c r="D177" s="27"/>
      <c r="E177" s="22" t="s">
        <v>27</v>
      </c>
      <c r="F177" s="28" t="s">
        <v>25</v>
      </c>
      <c r="G177" s="28">
        <v>67</v>
      </c>
      <c r="H177" s="28">
        <f>'[1]Объём 2021(школы)'!AX16</f>
        <v>107</v>
      </c>
      <c r="I177" s="28">
        <f>'[1]Объём 2021(школы)'!BA16</f>
        <v>153</v>
      </c>
      <c r="J177" s="28">
        <f t="shared" si="62"/>
        <v>153</v>
      </c>
      <c r="K177" s="28">
        <f t="shared" si="62"/>
        <v>153</v>
      </c>
      <c r="L177" s="29" t="s">
        <v>98</v>
      </c>
      <c r="M177" s="31">
        <v>342.76299999999998</v>
      </c>
      <c r="N177" s="31">
        <v>786.88900000000001</v>
      </c>
      <c r="O177" s="31">
        <v>1379.3779999999999</v>
      </c>
      <c r="P177" s="31">
        <v>1379.3779999999999</v>
      </c>
      <c r="Q177" s="31">
        <v>1379.3779999999999</v>
      </c>
      <c r="R177" s="3">
        <f>R175</f>
        <v>1417</v>
      </c>
      <c r="S177" s="3">
        <f>S176</f>
        <v>14770.93</v>
      </c>
      <c r="T177" s="3">
        <f>T175</f>
        <v>1712.3</v>
      </c>
      <c r="U177" s="3">
        <f>U175</f>
        <v>12874.78</v>
      </c>
    </row>
    <row r="178" spans="1:25" ht="60.05" customHeight="1" x14ac:dyDescent="0.3">
      <c r="A178" s="30"/>
      <c r="B178" s="30"/>
      <c r="C178" s="22" t="s">
        <v>62</v>
      </c>
      <c r="D178" s="27" t="s">
        <v>86</v>
      </c>
      <c r="E178" s="22" t="s">
        <v>27</v>
      </c>
      <c r="F178" s="28" t="s">
        <v>25</v>
      </c>
      <c r="G178" s="28">
        <v>30</v>
      </c>
      <c r="H178" s="28">
        <v>30</v>
      </c>
      <c r="I178" s="28"/>
      <c r="J178" s="28">
        <f t="shared" si="62"/>
        <v>0</v>
      </c>
      <c r="K178" s="28">
        <f t="shared" si="62"/>
        <v>0</v>
      </c>
      <c r="L178" s="29" t="s">
        <v>85</v>
      </c>
      <c r="M178" s="28"/>
      <c r="N178" s="28">
        <v>0</v>
      </c>
      <c r="O178" s="31">
        <v>0</v>
      </c>
      <c r="P178" s="31">
        <v>0</v>
      </c>
      <c r="Q178" s="31">
        <v>0</v>
      </c>
    </row>
    <row r="179" spans="1:25" ht="49.75" x14ac:dyDescent="0.3">
      <c r="A179" s="30"/>
      <c r="B179" s="30"/>
      <c r="C179" s="22" t="s">
        <v>63</v>
      </c>
      <c r="D179" s="27"/>
      <c r="E179" s="22" t="s">
        <v>27</v>
      </c>
      <c r="F179" s="28" t="s">
        <v>25</v>
      </c>
      <c r="G179" s="28">
        <v>480</v>
      </c>
      <c r="H179" s="28">
        <v>480</v>
      </c>
      <c r="I179" s="28"/>
      <c r="J179" s="28">
        <f t="shared" si="62"/>
        <v>0</v>
      </c>
      <c r="K179" s="28">
        <f t="shared" si="62"/>
        <v>0</v>
      </c>
      <c r="L179" s="29" t="s">
        <v>85</v>
      </c>
      <c r="M179" s="28"/>
      <c r="N179" s="28">
        <v>0</v>
      </c>
      <c r="O179" s="31">
        <v>0</v>
      </c>
      <c r="P179" s="31">
        <v>0</v>
      </c>
      <c r="Q179" s="31">
        <v>0</v>
      </c>
    </row>
    <row r="180" spans="1:25" ht="78.05" customHeight="1" x14ac:dyDescent="0.3">
      <c r="A180" s="30"/>
      <c r="B180" s="30"/>
      <c r="C180" s="22" t="s">
        <v>58</v>
      </c>
      <c r="D180" s="27"/>
      <c r="E180" s="22" t="s">
        <v>27</v>
      </c>
      <c r="F180" s="28" t="s">
        <v>25</v>
      </c>
      <c r="G180" s="28">
        <v>778</v>
      </c>
      <c r="H180" s="28">
        <f t="shared" ref="H180:K182" si="63">H175</f>
        <v>936.3</v>
      </c>
      <c r="I180" s="28">
        <f>I175</f>
        <v>1065</v>
      </c>
      <c r="J180" s="28">
        <f t="shared" si="63"/>
        <v>1065</v>
      </c>
      <c r="K180" s="28">
        <f t="shared" si="63"/>
        <v>1065</v>
      </c>
      <c r="L180" s="29" t="s">
        <v>85</v>
      </c>
      <c r="M180" s="28">
        <v>31115.059000000001</v>
      </c>
      <c r="N180" s="28">
        <v>38795.824999999997</v>
      </c>
      <c r="O180" s="31">
        <v>0</v>
      </c>
      <c r="P180" s="31">
        <v>0</v>
      </c>
      <c r="Q180" s="31">
        <v>0</v>
      </c>
      <c r="V180" s="3">
        <f>G180+G181+G182</f>
        <v>1417</v>
      </c>
      <c r="W180" s="3">
        <v>56671</v>
      </c>
      <c r="X180" s="3">
        <f>H180+H181+H182</f>
        <v>1712.3</v>
      </c>
      <c r="Y180" s="3">
        <v>70949.58</v>
      </c>
    </row>
    <row r="181" spans="1:25" ht="72" customHeight="1" x14ac:dyDescent="0.3">
      <c r="A181" s="30"/>
      <c r="B181" s="30"/>
      <c r="C181" s="22" t="s">
        <v>60</v>
      </c>
      <c r="D181" s="27"/>
      <c r="E181" s="22" t="s">
        <v>27</v>
      </c>
      <c r="F181" s="28" t="s">
        <v>25</v>
      </c>
      <c r="G181" s="28">
        <v>572</v>
      </c>
      <c r="H181" s="28">
        <f t="shared" si="63"/>
        <v>669</v>
      </c>
      <c r="I181" s="28">
        <f>I176</f>
        <v>827</v>
      </c>
      <c r="J181" s="28">
        <f t="shared" si="63"/>
        <v>827</v>
      </c>
      <c r="K181" s="28">
        <f t="shared" si="63"/>
        <v>827</v>
      </c>
      <c r="L181" s="29" t="s">
        <v>85</v>
      </c>
      <c r="M181" s="28">
        <v>22876.366999999998</v>
      </c>
      <c r="N181" s="28">
        <v>27720.183000000001</v>
      </c>
      <c r="O181" s="31">
        <v>0</v>
      </c>
      <c r="P181" s="31">
        <v>0</v>
      </c>
      <c r="Q181" s="31">
        <v>0</v>
      </c>
      <c r="V181" s="3">
        <f t="shared" ref="V181:Y182" si="64">V180</f>
        <v>1417</v>
      </c>
      <c r="W181" s="3">
        <f t="shared" si="64"/>
        <v>56671</v>
      </c>
      <c r="X181" s="3">
        <f t="shared" si="64"/>
        <v>1712.3</v>
      </c>
      <c r="Y181" s="3">
        <f t="shared" si="64"/>
        <v>70949.58</v>
      </c>
    </row>
    <row r="182" spans="1:25" ht="65.95" customHeight="1" x14ac:dyDescent="0.3">
      <c r="A182" s="32"/>
      <c r="B182" s="32"/>
      <c r="C182" s="22" t="s">
        <v>61</v>
      </c>
      <c r="D182" s="27"/>
      <c r="E182" s="22" t="s">
        <v>27</v>
      </c>
      <c r="F182" s="28" t="s">
        <v>25</v>
      </c>
      <c r="G182" s="28">
        <v>67</v>
      </c>
      <c r="H182" s="28">
        <f t="shared" si="63"/>
        <v>107</v>
      </c>
      <c r="I182" s="28">
        <f>I177</f>
        <v>153</v>
      </c>
      <c r="J182" s="28">
        <f t="shared" si="63"/>
        <v>153</v>
      </c>
      <c r="K182" s="28">
        <f t="shared" si="63"/>
        <v>153</v>
      </c>
      <c r="L182" s="29" t="s">
        <v>85</v>
      </c>
      <c r="M182" s="28">
        <v>2679.5740000000001</v>
      </c>
      <c r="N182" s="28">
        <v>4433.5720000000001</v>
      </c>
      <c r="O182" s="31">
        <v>0</v>
      </c>
      <c r="P182" s="31">
        <v>0</v>
      </c>
      <c r="Q182" s="31">
        <v>0</v>
      </c>
      <c r="V182" s="3">
        <f t="shared" si="64"/>
        <v>1417</v>
      </c>
      <c r="W182" s="3">
        <f t="shared" si="64"/>
        <v>56671</v>
      </c>
      <c r="X182" s="3">
        <f t="shared" si="64"/>
        <v>1712.3</v>
      </c>
      <c r="Y182" s="3">
        <f t="shared" si="64"/>
        <v>70949.58</v>
      </c>
    </row>
    <row r="183" spans="1:25" ht="60.05" customHeight="1" x14ac:dyDescent="0.3">
      <c r="A183" s="26">
        <v>12</v>
      </c>
      <c r="B183" s="26" t="s">
        <v>74</v>
      </c>
      <c r="C183" s="22" t="s">
        <v>58</v>
      </c>
      <c r="D183" s="27" t="s">
        <v>59</v>
      </c>
      <c r="E183" s="22" t="s">
        <v>27</v>
      </c>
      <c r="F183" s="28" t="s">
        <v>25</v>
      </c>
      <c r="G183" s="28">
        <v>674</v>
      </c>
      <c r="H183" s="33">
        <f>'[1]Объём 2021(школы)'!AV17</f>
        <v>644.70000000000005</v>
      </c>
      <c r="I183" s="28">
        <f>'[1]Объём 2021(школы)'!AY17</f>
        <v>646</v>
      </c>
      <c r="J183" s="28">
        <f t="shared" ref="J183:K187" si="65">I183</f>
        <v>646</v>
      </c>
      <c r="K183" s="28">
        <f t="shared" si="65"/>
        <v>646</v>
      </c>
      <c r="L183" s="29" t="s">
        <v>98</v>
      </c>
      <c r="M183" s="28">
        <v>4879.5249999999996</v>
      </c>
      <c r="N183" s="28">
        <v>3836.538</v>
      </c>
      <c r="O183" s="28">
        <v>4314.8760000000002</v>
      </c>
      <c r="P183" s="28">
        <v>4314.8760000000002</v>
      </c>
      <c r="Q183" s="28">
        <v>4314.8760000000002</v>
      </c>
      <c r="R183" s="28">
        <f>'[1]Форма 2'!H238</f>
        <v>0</v>
      </c>
      <c r="S183" s="28">
        <f>'[1]Форма 2'!I238</f>
        <v>0</v>
      </c>
      <c r="T183" s="28">
        <f>'[1]Форма 2'!J238</f>
        <v>0</v>
      </c>
      <c r="U183" s="28">
        <f>'[1]Форма 2'!K238</f>
        <v>0</v>
      </c>
      <c r="V183" s="28">
        <f>'[1]Форма 2'!L238</f>
        <v>0</v>
      </c>
    </row>
    <row r="184" spans="1:25" ht="49.75" x14ac:dyDescent="0.3">
      <c r="A184" s="30"/>
      <c r="B184" s="30"/>
      <c r="C184" s="22" t="s">
        <v>60</v>
      </c>
      <c r="D184" s="27"/>
      <c r="E184" s="22" t="s">
        <v>27</v>
      </c>
      <c r="F184" s="28" t="s">
        <v>25</v>
      </c>
      <c r="G184" s="28">
        <v>732</v>
      </c>
      <c r="H184" s="28">
        <f>'[1]Объём 2021(школы)'!AW17</f>
        <v>734.7</v>
      </c>
      <c r="I184" s="28">
        <f>'[1]Объём 2021(школы)'!AZ17</f>
        <v>741</v>
      </c>
      <c r="J184" s="28">
        <f t="shared" si="65"/>
        <v>741</v>
      </c>
      <c r="K184" s="28">
        <f t="shared" si="65"/>
        <v>741</v>
      </c>
      <c r="L184" s="29" t="s">
        <v>98</v>
      </c>
      <c r="M184" s="28">
        <v>5202.1080000000002</v>
      </c>
      <c r="N184" s="28">
        <v>4372.1180000000004</v>
      </c>
      <c r="O184" s="28">
        <v>4949.4170000000004</v>
      </c>
      <c r="P184" s="28">
        <v>4949.4170000000004</v>
      </c>
      <c r="Q184" s="28">
        <v>4949.4170000000004</v>
      </c>
      <c r="R184" s="28">
        <f>'[1]Форма 2'!H239</f>
        <v>0</v>
      </c>
      <c r="S184" s="28">
        <f>'[1]Форма 2'!I239</f>
        <v>0</v>
      </c>
      <c r="T184" s="28">
        <f>'[1]Форма 2'!J239</f>
        <v>0</v>
      </c>
      <c r="U184" s="28">
        <f>'[1]Форма 2'!K239</f>
        <v>0</v>
      </c>
      <c r="V184" s="28">
        <f>'[1]Форма 2'!L239</f>
        <v>0</v>
      </c>
    </row>
    <row r="185" spans="1:25" ht="49.75" x14ac:dyDescent="0.3">
      <c r="A185" s="30"/>
      <c r="B185" s="30"/>
      <c r="C185" s="22" t="s">
        <v>61</v>
      </c>
      <c r="D185" s="27"/>
      <c r="E185" s="22" t="s">
        <v>27</v>
      </c>
      <c r="F185" s="28" t="s">
        <v>25</v>
      </c>
      <c r="G185" s="28">
        <v>104</v>
      </c>
      <c r="H185" s="28">
        <f>'[1]Объём 2021(школы)'!AX17</f>
        <v>124</v>
      </c>
      <c r="I185" s="28">
        <f>'[1]Объём 2021(школы)'!BA17</f>
        <v>146</v>
      </c>
      <c r="J185" s="28">
        <f t="shared" si="65"/>
        <v>146</v>
      </c>
      <c r="K185" s="28">
        <f t="shared" si="65"/>
        <v>146</v>
      </c>
      <c r="L185" s="29" t="s">
        <v>98</v>
      </c>
      <c r="M185" s="28">
        <v>756.40099999999995</v>
      </c>
      <c r="N185" s="28">
        <v>741.48099999999999</v>
      </c>
      <c r="O185" s="28">
        <v>975.18799999999999</v>
      </c>
      <c r="P185" s="28">
        <v>975.18799999999999</v>
      </c>
      <c r="Q185" s="28">
        <v>975.18799999999999</v>
      </c>
      <c r="R185" s="28">
        <f>'[1]Форма 2'!H240</f>
        <v>0</v>
      </c>
      <c r="S185" s="28">
        <f>'[1]Форма 2'!I240</f>
        <v>0</v>
      </c>
      <c r="T185" s="28">
        <f>'[1]Форма 2'!J240</f>
        <v>0</v>
      </c>
      <c r="U185" s="28">
        <f>'[1]Форма 2'!K240</f>
        <v>0</v>
      </c>
      <c r="V185" s="28">
        <f>'[1]Форма 2'!L240</f>
        <v>0</v>
      </c>
    </row>
    <row r="186" spans="1:25" ht="60.05" customHeight="1" x14ac:dyDescent="0.3">
      <c r="A186" s="30"/>
      <c r="B186" s="30"/>
      <c r="C186" s="22" t="s">
        <v>62</v>
      </c>
      <c r="D186" s="27" t="s">
        <v>86</v>
      </c>
      <c r="E186" s="22" t="s">
        <v>27</v>
      </c>
      <c r="F186" s="28" t="s">
        <v>25</v>
      </c>
      <c r="G186" s="28">
        <v>52</v>
      </c>
      <c r="H186" s="28">
        <v>52</v>
      </c>
      <c r="I186" s="28"/>
      <c r="J186" s="28">
        <f t="shared" si="65"/>
        <v>0</v>
      </c>
      <c r="K186" s="28">
        <f t="shared" si="65"/>
        <v>0</v>
      </c>
      <c r="L186" s="29" t="s">
        <v>85</v>
      </c>
      <c r="M186" s="28"/>
      <c r="N186" s="28">
        <v>0</v>
      </c>
      <c r="O186" s="31">
        <v>0</v>
      </c>
      <c r="P186" s="31">
        <v>0</v>
      </c>
      <c r="Q186" s="31">
        <v>0</v>
      </c>
    </row>
    <row r="187" spans="1:25" ht="49.75" x14ac:dyDescent="0.3">
      <c r="A187" s="30"/>
      <c r="B187" s="30"/>
      <c r="C187" s="22" t="s">
        <v>63</v>
      </c>
      <c r="D187" s="27"/>
      <c r="E187" s="22" t="s">
        <v>27</v>
      </c>
      <c r="F187" s="28" t="s">
        <v>25</v>
      </c>
      <c r="G187" s="28">
        <v>418</v>
      </c>
      <c r="H187" s="28">
        <v>418</v>
      </c>
      <c r="I187" s="28"/>
      <c r="J187" s="28">
        <f t="shared" si="65"/>
        <v>0</v>
      </c>
      <c r="K187" s="28">
        <f t="shared" si="65"/>
        <v>0</v>
      </c>
      <c r="L187" s="29" t="s">
        <v>85</v>
      </c>
      <c r="M187" s="28"/>
      <c r="N187" s="28">
        <v>0</v>
      </c>
      <c r="O187" s="31">
        <v>0</v>
      </c>
      <c r="P187" s="31">
        <v>0</v>
      </c>
      <c r="Q187" s="31">
        <v>0</v>
      </c>
    </row>
    <row r="188" spans="1:25" ht="78.05" customHeight="1" x14ac:dyDescent="0.3">
      <c r="A188" s="30"/>
      <c r="B188" s="30"/>
      <c r="C188" s="22" t="s">
        <v>58</v>
      </c>
      <c r="D188" s="27"/>
      <c r="E188" s="22" t="s">
        <v>27</v>
      </c>
      <c r="F188" s="28" t="s">
        <v>25</v>
      </c>
      <c r="G188" s="28">
        <v>674</v>
      </c>
      <c r="H188" s="28">
        <f t="shared" ref="H188:K190" si="66">H183</f>
        <v>644.70000000000005</v>
      </c>
      <c r="I188" s="28">
        <f>I183</f>
        <v>646</v>
      </c>
      <c r="J188" s="28">
        <f t="shared" si="66"/>
        <v>646</v>
      </c>
      <c r="K188" s="28">
        <f t="shared" si="66"/>
        <v>646</v>
      </c>
      <c r="L188" s="29" t="s">
        <v>85</v>
      </c>
      <c r="M188" s="28">
        <v>34587.828000000001</v>
      </c>
      <c r="N188" s="28">
        <v>36559.01</v>
      </c>
      <c r="O188" s="31">
        <v>0</v>
      </c>
      <c r="P188" s="31">
        <v>0</v>
      </c>
      <c r="Q188" s="31">
        <v>0</v>
      </c>
      <c r="V188" s="3">
        <f>G188+G189+G190</f>
        <v>1510</v>
      </c>
      <c r="W188" s="3">
        <v>77489.05</v>
      </c>
      <c r="X188" s="3">
        <f>H188+H189+H190</f>
        <v>1503.4</v>
      </c>
      <c r="Y188" s="3">
        <v>85253.32</v>
      </c>
    </row>
    <row r="189" spans="1:25" ht="72" customHeight="1" x14ac:dyDescent="0.3">
      <c r="A189" s="30"/>
      <c r="B189" s="30"/>
      <c r="C189" s="22" t="s">
        <v>60</v>
      </c>
      <c r="D189" s="27"/>
      <c r="E189" s="22" t="s">
        <v>27</v>
      </c>
      <c r="F189" s="28" t="s">
        <v>25</v>
      </c>
      <c r="G189" s="28">
        <v>732</v>
      </c>
      <c r="H189" s="28">
        <f t="shared" si="66"/>
        <v>734.7</v>
      </c>
      <c r="I189" s="28">
        <f>I184</f>
        <v>741</v>
      </c>
      <c r="J189" s="28">
        <f t="shared" si="66"/>
        <v>741</v>
      </c>
      <c r="K189" s="28">
        <f t="shared" si="66"/>
        <v>741</v>
      </c>
      <c r="L189" s="29" t="s">
        <v>85</v>
      </c>
      <c r="M189" s="28">
        <v>37564.228000000003</v>
      </c>
      <c r="N189" s="28">
        <v>41662.641000000003</v>
      </c>
      <c r="O189" s="31">
        <v>0</v>
      </c>
      <c r="P189" s="31">
        <v>0</v>
      </c>
      <c r="Q189" s="31">
        <v>0</v>
      </c>
      <c r="V189" s="3">
        <f t="shared" ref="V189:Y190" si="67">V188</f>
        <v>1510</v>
      </c>
      <c r="W189" s="3">
        <f t="shared" si="67"/>
        <v>77489.05</v>
      </c>
      <c r="X189" s="3">
        <f t="shared" si="67"/>
        <v>1503.4</v>
      </c>
      <c r="Y189" s="3">
        <f t="shared" si="67"/>
        <v>85253.32</v>
      </c>
    </row>
    <row r="190" spans="1:25" ht="65.95" customHeight="1" x14ac:dyDescent="0.3">
      <c r="A190" s="32"/>
      <c r="B190" s="32"/>
      <c r="C190" s="22" t="s">
        <v>61</v>
      </c>
      <c r="D190" s="27"/>
      <c r="E190" s="22" t="s">
        <v>27</v>
      </c>
      <c r="F190" s="28" t="s">
        <v>25</v>
      </c>
      <c r="G190" s="28">
        <v>104</v>
      </c>
      <c r="H190" s="28">
        <f t="shared" si="66"/>
        <v>124</v>
      </c>
      <c r="I190" s="28">
        <f>I185</f>
        <v>146</v>
      </c>
      <c r="J190" s="28">
        <f t="shared" si="66"/>
        <v>146</v>
      </c>
      <c r="K190" s="28">
        <f t="shared" si="66"/>
        <v>146</v>
      </c>
      <c r="L190" s="29" t="s">
        <v>85</v>
      </c>
      <c r="M190" s="28">
        <v>5336.9939999999997</v>
      </c>
      <c r="N190" s="28">
        <v>7031.6689999999999</v>
      </c>
      <c r="O190" s="31">
        <v>0</v>
      </c>
      <c r="P190" s="31">
        <v>0</v>
      </c>
      <c r="Q190" s="31">
        <v>0</v>
      </c>
      <c r="V190" s="3">
        <f t="shared" si="67"/>
        <v>1510</v>
      </c>
      <c r="W190" s="3">
        <f t="shared" si="67"/>
        <v>77489.05</v>
      </c>
      <c r="X190" s="3">
        <f t="shared" si="67"/>
        <v>1503.4</v>
      </c>
      <c r="Y190" s="3">
        <f t="shared" si="67"/>
        <v>85253.32</v>
      </c>
    </row>
    <row r="191" spans="1:25" ht="60.05" customHeight="1" x14ac:dyDescent="0.3">
      <c r="A191" s="26">
        <v>13</v>
      </c>
      <c r="B191" s="26" t="s">
        <v>75</v>
      </c>
      <c r="C191" s="22" t="s">
        <v>58</v>
      </c>
      <c r="D191" s="27" t="s">
        <v>59</v>
      </c>
      <c r="E191" s="22" t="s">
        <v>27</v>
      </c>
      <c r="F191" s="28" t="s">
        <v>25</v>
      </c>
      <c r="G191" s="28">
        <v>654</v>
      </c>
      <c r="H191" s="33">
        <f>'[1]Объём 2021(школы)'!AV18</f>
        <v>710.3</v>
      </c>
      <c r="I191" s="28">
        <f>'[1]Объём 2021(школы)'!AY18</f>
        <v>732</v>
      </c>
      <c r="J191" s="28">
        <f t="shared" ref="J191:K195" si="68">I191</f>
        <v>732</v>
      </c>
      <c r="K191" s="28">
        <f t="shared" si="68"/>
        <v>732</v>
      </c>
      <c r="L191" s="29" t="s">
        <v>98</v>
      </c>
      <c r="M191" s="28">
        <v>5327.741</v>
      </c>
      <c r="N191" s="28">
        <v>4544.1379999999999</v>
      </c>
      <c r="O191" s="28">
        <v>4573.8530000000001</v>
      </c>
      <c r="P191" s="28">
        <v>4573.8530000000001</v>
      </c>
      <c r="Q191" s="28">
        <v>4573.8530000000001</v>
      </c>
      <c r="R191" s="3">
        <f>G191+G192+G193</f>
        <v>1337</v>
      </c>
      <c r="S191" s="3">
        <v>11047.603999999999</v>
      </c>
      <c r="T191" s="3">
        <f>H191+H192+H193</f>
        <v>1495</v>
      </c>
      <c r="U191" s="3">
        <v>9324.33</v>
      </c>
    </row>
    <row r="192" spans="1:25" ht="49.75" x14ac:dyDescent="0.3">
      <c r="A192" s="30"/>
      <c r="B192" s="30"/>
      <c r="C192" s="22" t="s">
        <v>60</v>
      </c>
      <c r="D192" s="27"/>
      <c r="E192" s="22" t="s">
        <v>27</v>
      </c>
      <c r="F192" s="28" t="s">
        <v>25</v>
      </c>
      <c r="G192" s="28">
        <v>565</v>
      </c>
      <c r="H192" s="28">
        <f>'[1]Объём 2021(школы)'!AW18</f>
        <v>678.40000000000009</v>
      </c>
      <c r="I192" s="28">
        <f>'[1]Объём 2021(школы)'!AZ18</f>
        <v>742</v>
      </c>
      <c r="J192" s="28">
        <f t="shared" si="68"/>
        <v>742</v>
      </c>
      <c r="K192" s="28">
        <f t="shared" si="68"/>
        <v>742</v>
      </c>
      <c r="L192" s="29" t="s">
        <v>98</v>
      </c>
      <c r="M192" s="28">
        <v>4748.0829999999996</v>
      </c>
      <c r="N192" s="28">
        <v>4340.058</v>
      </c>
      <c r="O192" s="28">
        <v>4636.3370000000004</v>
      </c>
      <c r="P192" s="28">
        <v>4636.3370000000004</v>
      </c>
      <c r="Q192" s="28">
        <v>4636.3370000000004</v>
      </c>
      <c r="R192" s="3">
        <f>R191</f>
        <v>1337</v>
      </c>
      <c r="S192" s="3">
        <f>S191</f>
        <v>11047.603999999999</v>
      </c>
      <c r="T192" s="3">
        <f>T191</f>
        <v>1495</v>
      </c>
      <c r="U192" s="3">
        <f>U191</f>
        <v>9324.33</v>
      </c>
    </row>
    <row r="193" spans="1:25" ht="49.75" x14ac:dyDescent="0.3">
      <c r="A193" s="30"/>
      <c r="B193" s="30"/>
      <c r="C193" s="22" t="s">
        <v>61</v>
      </c>
      <c r="D193" s="27"/>
      <c r="E193" s="22" t="s">
        <v>27</v>
      </c>
      <c r="F193" s="28" t="s">
        <v>25</v>
      </c>
      <c r="G193" s="28">
        <v>118</v>
      </c>
      <c r="H193" s="28">
        <f>'[1]Объём 2021(школы)'!AX18</f>
        <v>106.3</v>
      </c>
      <c r="I193" s="28">
        <f>'[1]Объём 2021(школы)'!BA18</f>
        <v>111</v>
      </c>
      <c r="J193" s="28">
        <f t="shared" si="68"/>
        <v>111</v>
      </c>
      <c r="K193" s="28">
        <f t="shared" si="68"/>
        <v>111</v>
      </c>
      <c r="L193" s="29" t="s">
        <v>98</v>
      </c>
      <c r="M193" s="28">
        <v>971.78</v>
      </c>
      <c r="N193" s="28">
        <v>681.97299999999996</v>
      </c>
      <c r="O193" s="28">
        <v>695.45100000000002</v>
      </c>
      <c r="P193" s="28">
        <v>695.45100000000002</v>
      </c>
      <c r="Q193" s="28">
        <v>695.45100000000002</v>
      </c>
      <c r="R193" s="3">
        <f>R191</f>
        <v>1337</v>
      </c>
      <c r="S193" s="3">
        <f>S192</f>
        <v>11047.603999999999</v>
      </c>
      <c r="T193" s="3">
        <f>T191</f>
        <v>1495</v>
      </c>
      <c r="U193" s="3">
        <f>U191</f>
        <v>9324.33</v>
      </c>
    </row>
    <row r="194" spans="1:25" ht="60.05" customHeight="1" x14ac:dyDescent="0.3">
      <c r="A194" s="30"/>
      <c r="B194" s="30"/>
      <c r="C194" s="22" t="s">
        <v>62</v>
      </c>
      <c r="D194" s="27" t="s">
        <v>86</v>
      </c>
      <c r="E194" s="22" t="s">
        <v>27</v>
      </c>
      <c r="F194" s="28" t="s">
        <v>25</v>
      </c>
      <c r="G194" s="28">
        <v>30</v>
      </c>
      <c r="H194" s="28">
        <v>30</v>
      </c>
      <c r="I194" s="28"/>
      <c r="J194" s="28">
        <f t="shared" si="68"/>
        <v>0</v>
      </c>
      <c r="K194" s="28">
        <f t="shared" si="68"/>
        <v>0</v>
      </c>
      <c r="L194" s="29" t="s">
        <v>85</v>
      </c>
      <c r="M194" s="28"/>
      <c r="N194" s="28">
        <v>0</v>
      </c>
      <c r="O194" s="31">
        <v>0</v>
      </c>
      <c r="P194" s="31">
        <v>0</v>
      </c>
      <c r="Q194" s="31">
        <v>0</v>
      </c>
    </row>
    <row r="195" spans="1:25" ht="49.75" x14ac:dyDescent="0.3">
      <c r="A195" s="30"/>
      <c r="B195" s="30"/>
      <c r="C195" s="22" t="s">
        <v>63</v>
      </c>
      <c r="D195" s="27"/>
      <c r="E195" s="22" t="s">
        <v>27</v>
      </c>
      <c r="F195" s="28" t="s">
        <v>25</v>
      </c>
      <c r="G195" s="28">
        <v>441</v>
      </c>
      <c r="H195" s="28">
        <v>441</v>
      </c>
      <c r="I195" s="28"/>
      <c r="J195" s="28">
        <f t="shared" si="68"/>
        <v>0</v>
      </c>
      <c r="K195" s="28">
        <f t="shared" si="68"/>
        <v>0</v>
      </c>
      <c r="L195" s="29" t="s">
        <v>85</v>
      </c>
      <c r="M195" s="28"/>
      <c r="N195" s="28">
        <v>0</v>
      </c>
      <c r="O195" s="31">
        <v>0</v>
      </c>
      <c r="P195" s="31">
        <v>0</v>
      </c>
      <c r="Q195" s="31">
        <v>0</v>
      </c>
    </row>
    <row r="196" spans="1:25" ht="78.05" customHeight="1" x14ac:dyDescent="0.3">
      <c r="A196" s="30"/>
      <c r="B196" s="30"/>
      <c r="C196" s="22" t="s">
        <v>58</v>
      </c>
      <c r="D196" s="27"/>
      <c r="E196" s="22" t="s">
        <v>27</v>
      </c>
      <c r="F196" s="28" t="s">
        <v>25</v>
      </c>
      <c r="G196" s="28">
        <v>654</v>
      </c>
      <c r="H196" s="28">
        <f t="shared" ref="H196:K198" si="69">H191</f>
        <v>710.3</v>
      </c>
      <c r="I196" s="28">
        <f>I191</f>
        <v>732</v>
      </c>
      <c r="J196" s="28">
        <f t="shared" si="69"/>
        <v>732</v>
      </c>
      <c r="K196" s="28">
        <f t="shared" si="69"/>
        <v>732</v>
      </c>
      <c r="L196" s="29" t="s">
        <v>85</v>
      </c>
      <c r="M196" s="28">
        <v>32447.154999999999</v>
      </c>
      <c r="N196" s="28">
        <v>35375.661999999997</v>
      </c>
      <c r="O196" s="31">
        <v>0</v>
      </c>
      <c r="P196" s="31">
        <v>0</v>
      </c>
      <c r="Q196" s="31">
        <v>0</v>
      </c>
      <c r="V196" s="3">
        <f>G196+G197+G198</f>
        <v>1337</v>
      </c>
      <c r="W196" s="3">
        <v>66333.097999999998</v>
      </c>
      <c r="X196" s="3">
        <f>H196+H197+H198</f>
        <v>1495</v>
      </c>
      <c r="Y196" s="3">
        <v>74456.73</v>
      </c>
    </row>
    <row r="197" spans="1:25" ht="72" customHeight="1" x14ac:dyDescent="0.3">
      <c r="A197" s="30"/>
      <c r="B197" s="30"/>
      <c r="C197" s="22" t="s">
        <v>60</v>
      </c>
      <c r="D197" s="27"/>
      <c r="E197" s="22" t="s">
        <v>27</v>
      </c>
      <c r="F197" s="28" t="s">
        <v>25</v>
      </c>
      <c r="G197" s="28">
        <v>565</v>
      </c>
      <c r="H197" s="28">
        <f t="shared" si="69"/>
        <v>678.40000000000009</v>
      </c>
      <c r="I197" s="28">
        <f>I192</f>
        <v>742</v>
      </c>
      <c r="J197" s="28">
        <f t="shared" si="69"/>
        <v>742</v>
      </c>
      <c r="K197" s="28">
        <f t="shared" si="69"/>
        <v>742</v>
      </c>
      <c r="L197" s="29" t="s">
        <v>85</v>
      </c>
      <c r="M197" s="28">
        <v>28031.562999999998</v>
      </c>
      <c r="N197" s="28">
        <v>33786.92</v>
      </c>
      <c r="O197" s="31">
        <v>0</v>
      </c>
      <c r="P197" s="31">
        <v>0</v>
      </c>
      <c r="Q197" s="31">
        <v>0</v>
      </c>
      <c r="V197" s="3">
        <f t="shared" ref="V197:Y198" si="70">V196</f>
        <v>1337</v>
      </c>
      <c r="W197" s="3">
        <f t="shared" si="70"/>
        <v>66333.097999999998</v>
      </c>
      <c r="X197" s="3">
        <f t="shared" si="70"/>
        <v>1495</v>
      </c>
      <c r="Y197" s="3">
        <f t="shared" si="70"/>
        <v>74456.73</v>
      </c>
    </row>
    <row r="198" spans="1:25" ht="65.95" customHeight="1" x14ac:dyDescent="0.3">
      <c r="A198" s="32"/>
      <c r="B198" s="32"/>
      <c r="C198" s="22" t="s">
        <v>61</v>
      </c>
      <c r="D198" s="27"/>
      <c r="E198" s="22" t="s">
        <v>27</v>
      </c>
      <c r="F198" s="28" t="s">
        <v>25</v>
      </c>
      <c r="G198" s="28">
        <v>118</v>
      </c>
      <c r="H198" s="28">
        <f t="shared" si="69"/>
        <v>106.3</v>
      </c>
      <c r="I198" s="28">
        <f>I193</f>
        <v>111</v>
      </c>
      <c r="J198" s="28">
        <f t="shared" si="69"/>
        <v>111</v>
      </c>
      <c r="K198" s="28">
        <f t="shared" si="69"/>
        <v>111</v>
      </c>
      <c r="L198" s="29" t="s">
        <v>85</v>
      </c>
      <c r="M198" s="28">
        <v>5854.38</v>
      </c>
      <c r="N198" s="28">
        <v>5294.1469999999999</v>
      </c>
      <c r="O198" s="31">
        <v>0</v>
      </c>
      <c r="P198" s="31">
        <v>0</v>
      </c>
      <c r="Q198" s="31">
        <v>0</v>
      </c>
      <c r="V198" s="3">
        <f t="shared" si="70"/>
        <v>1337</v>
      </c>
      <c r="W198" s="3">
        <f t="shared" si="70"/>
        <v>66333.097999999998</v>
      </c>
      <c r="X198" s="3">
        <f t="shared" si="70"/>
        <v>1495</v>
      </c>
      <c r="Y198" s="3">
        <f t="shared" si="70"/>
        <v>74456.73</v>
      </c>
    </row>
    <row r="199" spans="1:25" ht="60.05" customHeight="1" x14ac:dyDescent="0.3">
      <c r="A199" s="26">
        <v>14</v>
      </c>
      <c r="B199" s="26" t="s">
        <v>55</v>
      </c>
      <c r="C199" s="22" t="s">
        <v>58</v>
      </c>
      <c r="D199" s="27" t="s">
        <v>59</v>
      </c>
      <c r="E199" s="22" t="s">
        <v>27</v>
      </c>
      <c r="F199" s="28" t="s">
        <v>25</v>
      </c>
      <c r="G199" s="28">
        <v>48</v>
      </c>
      <c r="H199" s="33">
        <f>'[1]Объём 2021(школы)'!AV19</f>
        <v>40</v>
      </c>
      <c r="I199" s="28">
        <f>'[1]Объём 2021(школы)'!AY19</f>
        <v>0</v>
      </c>
      <c r="J199" s="28">
        <f t="shared" ref="J199:K203" si="71">I199</f>
        <v>0</v>
      </c>
      <c r="K199" s="28">
        <f t="shared" si="71"/>
        <v>0</v>
      </c>
      <c r="L199" s="29" t="s">
        <v>99</v>
      </c>
      <c r="M199" s="28">
        <v>1068.221</v>
      </c>
      <c r="N199" s="28">
        <v>1642.24</v>
      </c>
      <c r="O199" s="28">
        <v>0</v>
      </c>
      <c r="P199" s="28">
        <v>0</v>
      </c>
      <c r="Q199" s="28">
        <v>0</v>
      </c>
      <c r="R199" s="3">
        <f>G199+G200+G201</f>
        <v>164</v>
      </c>
      <c r="S199" s="3">
        <v>3694.2629999999999</v>
      </c>
      <c r="T199" s="3">
        <f>H199+H200+H201</f>
        <v>122.7</v>
      </c>
      <c r="U199" s="3">
        <v>4374.41</v>
      </c>
    </row>
    <row r="200" spans="1:25" ht="49.75" x14ac:dyDescent="0.3">
      <c r="A200" s="30"/>
      <c r="B200" s="30"/>
      <c r="C200" s="22" t="s">
        <v>60</v>
      </c>
      <c r="D200" s="27"/>
      <c r="E200" s="22" t="s">
        <v>27</v>
      </c>
      <c r="F200" s="28" t="s">
        <v>25</v>
      </c>
      <c r="G200" s="28">
        <v>76</v>
      </c>
      <c r="H200" s="28">
        <f>'[1]Объём 2021(школы)'!AW19</f>
        <v>56.7</v>
      </c>
      <c r="I200" s="28">
        <f>'[1]Объём 2021(школы)'!AZ19</f>
        <v>0</v>
      </c>
      <c r="J200" s="28">
        <f t="shared" si="71"/>
        <v>0</v>
      </c>
      <c r="K200" s="28">
        <f t="shared" si="71"/>
        <v>0</v>
      </c>
      <c r="L200" s="29" t="s">
        <v>99</v>
      </c>
      <c r="M200" s="28">
        <v>1713.604</v>
      </c>
      <c r="N200" s="28">
        <v>2327.875</v>
      </c>
      <c r="O200" s="28">
        <v>0</v>
      </c>
      <c r="P200" s="28">
        <v>0</v>
      </c>
      <c r="Q200" s="28">
        <v>0</v>
      </c>
      <c r="R200" s="3">
        <f>R199</f>
        <v>164</v>
      </c>
      <c r="S200" s="3">
        <f>S199</f>
        <v>3694.2629999999999</v>
      </c>
      <c r="T200" s="3">
        <f>T199</f>
        <v>122.7</v>
      </c>
      <c r="U200" s="3">
        <f>U199</f>
        <v>4374.41</v>
      </c>
    </row>
    <row r="201" spans="1:25" ht="49.75" x14ac:dyDescent="0.3">
      <c r="A201" s="30"/>
      <c r="B201" s="30"/>
      <c r="C201" s="22" t="s">
        <v>61</v>
      </c>
      <c r="D201" s="27"/>
      <c r="E201" s="22" t="s">
        <v>27</v>
      </c>
      <c r="F201" s="28" t="s">
        <v>25</v>
      </c>
      <c r="G201" s="28">
        <v>40</v>
      </c>
      <c r="H201" s="28">
        <f>'[1]Объём 2021(школы)'!AX19</f>
        <v>26</v>
      </c>
      <c r="I201" s="28">
        <f>'[1]Объём 2021(школы)'!BA19</f>
        <v>0</v>
      </c>
      <c r="J201" s="28">
        <f t="shared" si="71"/>
        <v>0</v>
      </c>
      <c r="K201" s="28">
        <f t="shared" si="71"/>
        <v>0</v>
      </c>
      <c r="L201" s="29" t="s">
        <v>99</v>
      </c>
      <c r="M201" s="28">
        <v>912.43799999999999</v>
      </c>
      <c r="N201" s="28">
        <v>1067.4549999999999</v>
      </c>
      <c r="O201" s="28">
        <v>0</v>
      </c>
      <c r="P201" s="28">
        <v>0</v>
      </c>
      <c r="Q201" s="28">
        <v>0</v>
      </c>
      <c r="R201" s="3">
        <f>R199</f>
        <v>164</v>
      </c>
      <c r="S201" s="3">
        <f>S200</f>
        <v>3694.2629999999999</v>
      </c>
      <c r="T201" s="3">
        <f>T199</f>
        <v>122.7</v>
      </c>
      <c r="U201" s="3">
        <f>U199</f>
        <v>4374.41</v>
      </c>
    </row>
    <row r="202" spans="1:25" ht="60.05" customHeight="1" x14ac:dyDescent="0.3">
      <c r="A202" s="30"/>
      <c r="B202" s="30"/>
      <c r="C202" s="22" t="s">
        <v>62</v>
      </c>
      <c r="D202" s="27" t="s">
        <v>86</v>
      </c>
      <c r="E202" s="22" t="s">
        <v>27</v>
      </c>
      <c r="F202" s="28" t="s">
        <v>25</v>
      </c>
      <c r="G202" s="28">
        <v>21</v>
      </c>
      <c r="H202" s="28">
        <v>21</v>
      </c>
      <c r="I202" s="28"/>
      <c r="J202" s="28">
        <f t="shared" si="71"/>
        <v>0</v>
      </c>
      <c r="K202" s="28">
        <f t="shared" si="71"/>
        <v>0</v>
      </c>
      <c r="L202" s="29" t="s">
        <v>87</v>
      </c>
      <c r="M202" s="28"/>
      <c r="N202" s="28">
        <v>0</v>
      </c>
      <c r="O202" s="31">
        <v>0</v>
      </c>
      <c r="P202" s="31">
        <v>0</v>
      </c>
      <c r="Q202" s="31">
        <v>0</v>
      </c>
    </row>
    <row r="203" spans="1:25" ht="49.75" x14ac:dyDescent="0.3">
      <c r="A203" s="30"/>
      <c r="B203" s="30"/>
      <c r="C203" s="22" t="s">
        <v>63</v>
      </c>
      <c r="D203" s="27"/>
      <c r="E203" s="22" t="s">
        <v>27</v>
      </c>
      <c r="F203" s="28" t="s">
        <v>25</v>
      </c>
      <c r="G203" s="28">
        <v>24</v>
      </c>
      <c r="H203" s="28">
        <v>24</v>
      </c>
      <c r="I203" s="28"/>
      <c r="J203" s="28">
        <f t="shared" si="71"/>
        <v>0</v>
      </c>
      <c r="K203" s="28">
        <f t="shared" si="71"/>
        <v>0</v>
      </c>
      <c r="L203" s="29" t="s">
        <v>87</v>
      </c>
      <c r="M203" s="28"/>
      <c r="N203" s="28">
        <v>0</v>
      </c>
      <c r="O203" s="31">
        <v>0</v>
      </c>
      <c r="P203" s="31">
        <v>0</v>
      </c>
      <c r="Q203" s="31">
        <v>0</v>
      </c>
    </row>
    <row r="204" spans="1:25" ht="78.05" customHeight="1" x14ac:dyDescent="0.3">
      <c r="A204" s="30"/>
      <c r="B204" s="30"/>
      <c r="C204" s="22" t="s">
        <v>58</v>
      </c>
      <c r="D204" s="27"/>
      <c r="E204" s="22" t="s">
        <v>27</v>
      </c>
      <c r="F204" s="28" t="s">
        <v>25</v>
      </c>
      <c r="G204" s="28">
        <v>48</v>
      </c>
      <c r="H204" s="28">
        <f t="shared" ref="H204:K206" si="72">H199</f>
        <v>40</v>
      </c>
      <c r="I204" s="28">
        <f>I199</f>
        <v>0</v>
      </c>
      <c r="J204" s="28">
        <f t="shared" si="72"/>
        <v>0</v>
      </c>
      <c r="K204" s="28">
        <f t="shared" si="72"/>
        <v>0</v>
      </c>
      <c r="L204" s="29" t="s">
        <v>87</v>
      </c>
      <c r="M204" s="28">
        <v>7087.5510000000004</v>
      </c>
      <c r="N204" s="28">
        <v>9664.5380000000005</v>
      </c>
      <c r="O204" s="31">
        <v>0</v>
      </c>
      <c r="P204" s="31">
        <v>0</v>
      </c>
      <c r="Q204" s="31">
        <v>0</v>
      </c>
      <c r="V204" s="3">
        <f>G204+G205+G206</f>
        <v>164</v>
      </c>
      <c r="W204" s="3">
        <v>24215.8</v>
      </c>
      <c r="X204" s="3">
        <f>H204+H205+H206</f>
        <v>122.7</v>
      </c>
      <c r="Y204" s="3">
        <v>29645.97</v>
      </c>
    </row>
    <row r="205" spans="1:25" ht="72" customHeight="1" x14ac:dyDescent="0.3">
      <c r="A205" s="30"/>
      <c r="B205" s="30"/>
      <c r="C205" s="22" t="s">
        <v>60</v>
      </c>
      <c r="D205" s="27"/>
      <c r="E205" s="22" t="s">
        <v>27</v>
      </c>
      <c r="F205" s="28" t="s">
        <v>25</v>
      </c>
      <c r="G205" s="28">
        <v>76</v>
      </c>
      <c r="H205" s="28">
        <f t="shared" si="72"/>
        <v>56.7</v>
      </c>
      <c r="I205" s="28">
        <f>I200</f>
        <v>0</v>
      </c>
      <c r="J205" s="28">
        <f t="shared" si="72"/>
        <v>0</v>
      </c>
      <c r="K205" s="28">
        <f t="shared" si="72"/>
        <v>0</v>
      </c>
      <c r="L205" s="29" t="s">
        <v>87</v>
      </c>
      <c r="M205" s="28">
        <v>11221.956</v>
      </c>
      <c r="N205" s="28">
        <v>13699.482</v>
      </c>
      <c r="O205" s="31">
        <v>0</v>
      </c>
      <c r="P205" s="31">
        <v>0</v>
      </c>
      <c r="Q205" s="31">
        <v>0</v>
      </c>
      <c r="V205" s="3">
        <f t="shared" ref="V205:Y206" si="73">V204</f>
        <v>164</v>
      </c>
      <c r="W205" s="3">
        <f t="shared" si="73"/>
        <v>24215.8</v>
      </c>
      <c r="X205" s="3">
        <f t="shared" si="73"/>
        <v>122.7</v>
      </c>
      <c r="Y205" s="3">
        <f t="shared" si="73"/>
        <v>29645.97</v>
      </c>
    </row>
    <row r="206" spans="1:25" ht="65.95" customHeight="1" x14ac:dyDescent="0.3">
      <c r="A206" s="32"/>
      <c r="B206" s="32"/>
      <c r="C206" s="22" t="s">
        <v>61</v>
      </c>
      <c r="D206" s="27"/>
      <c r="E206" s="22" t="s">
        <v>27</v>
      </c>
      <c r="F206" s="28" t="s">
        <v>25</v>
      </c>
      <c r="G206" s="28">
        <v>40</v>
      </c>
      <c r="H206" s="28">
        <f t="shared" si="72"/>
        <v>26</v>
      </c>
      <c r="I206" s="28">
        <f>I201</f>
        <v>0</v>
      </c>
      <c r="J206" s="28">
        <f t="shared" si="72"/>
        <v>0</v>
      </c>
      <c r="K206" s="28">
        <f t="shared" si="72"/>
        <v>0</v>
      </c>
      <c r="L206" s="29" t="s">
        <v>87</v>
      </c>
      <c r="M206" s="28">
        <v>5906.2929999999997</v>
      </c>
      <c r="N206" s="28">
        <v>6281.95</v>
      </c>
      <c r="O206" s="31">
        <v>0</v>
      </c>
      <c r="P206" s="31">
        <v>0</v>
      </c>
      <c r="Q206" s="31">
        <v>0</v>
      </c>
      <c r="V206" s="3">
        <f t="shared" si="73"/>
        <v>164</v>
      </c>
      <c r="W206" s="3">
        <f t="shared" si="73"/>
        <v>24215.8</v>
      </c>
      <c r="X206" s="3">
        <f t="shared" si="73"/>
        <v>122.7</v>
      </c>
      <c r="Y206" s="3">
        <f t="shared" si="73"/>
        <v>29645.97</v>
      </c>
    </row>
    <row r="207" spans="1:25" ht="60.05" customHeight="1" x14ac:dyDescent="0.3">
      <c r="A207" s="26">
        <v>15</v>
      </c>
      <c r="B207" s="26" t="s">
        <v>56</v>
      </c>
      <c r="C207" s="22" t="s">
        <v>58</v>
      </c>
      <c r="D207" s="27" t="s">
        <v>59</v>
      </c>
      <c r="E207" s="22" t="s">
        <v>27</v>
      </c>
      <c r="F207" s="28" t="s">
        <v>25</v>
      </c>
      <c r="G207" s="28">
        <v>627</v>
      </c>
      <c r="H207" s="33">
        <f>'[1]Объём 2021(школы)'!AV20</f>
        <v>690.3</v>
      </c>
      <c r="I207" s="28">
        <f>'[1]Объём 2021(школы)'!AY20</f>
        <v>785</v>
      </c>
      <c r="J207" s="28">
        <f t="shared" ref="J207:K211" si="74">I207</f>
        <v>785</v>
      </c>
      <c r="K207" s="28">
        <f t="shared" si="74"/>
        <v>785</v>
      </c>
      <c r="L207" s="29" t="s">
        <v>98</v>
      </c>
      <c r="M207" s="28">
        <v>8974.4240000000009</v>
      </c>
      <c r="N207" s="28">
        <v>6298.9290000000001</v>
      </c>
      <c r="O207" s="28">
        <v>6838.5990000000002</v>
      </c>
      <c r="P207" s="28">
        <v>6838.5990000000002</v>
      </c>
      <c r="Q207" s="28">
        <v>6838.5990000000002</v>
      </c>
      <c r="R207" s="3">
        <f>G207+G208+G209</f>
        <v>1124</v>
      </c>
      <c r="S207" s="3">
        <v>16045.183000000001</v>
      </c>
      <c r="T207" s="3">
        <f>H207+H208+H209</f>
        <v>1323.3</v>
      </c>
      <c r="U207" s="3">
        <v>11155.93</v>
      </c>
    </row>
    <row r="208" spans="1:25" ht="49.75" x14ac:dyDescent="0.3">
      <c r="A208" s="30"/>
      <c r="B208" s="30"/>
      <c r="C208" s="22" t="s">
        <v>60</v>
      </c>
      <c r="D208" s="27"/>
      <c r="E208" s="22" t="s">
        <v>27</v>
      </c>
      <c r="F208" s="28" t="s">
        <v>25</v>
      </c>
      <c r="G208" s="28">
        <v>426</v>
      </c>
      <c r="H208" s="28">
        <f>'[1]Объём 2021(школы)'!AW20</f>
        <v>541</v>
      </c>
      <c r="I208" s="28">
        <f>'[1]Объём 2021(школы)'!AZ20</f>
        <v>680</v>
      </c>
      <c r="J208" s="28">
        <f t="shared" si="74"/>
        <v>680</v>
      </c>
      <c r="K208" s="28">
        <f t="shared" si="74"/>
        <v>680</v>
      </c>
      <c r="L208" s="29" t="s">
        <v>98</v>
      </c>
      <c r="M208" s="28">
        <v>6054.5159999999996</v>
      </c>
      <c r="N208" s="28">
        <v>4936.5789999999997</v>
      </c>
      <c r="O208" s="28">
        <v>5923.8819999999996</v>
      </c>
      <c r="P208" s="28">
        <v>5923.8819999999996</v>
      </c>
      <c r="Q208" s="28">
        <v>5923.8819999999996</v>
      </c>
      <c r="R208" s="3">
        <f>R207</f>
        <v>1124</v>
      </c>
      <c r="S208" s="3">
        <f>S207</f>
        <v>16045.183000000001</v>
      </c>
      <c r="T208" s="3">
        <f>T207</f>
        <v>1323.3</v>
      </c>
      <c r="U208" s="3">
        <f>U207</f>
        <v>11155.93</v>
      </c>
    </row>
    <row r="209" spans="1:25" ht="49.75" x14ac:dyDescent="0.3">
      <c r="A209" s="30"/>
      <c r="B209" s="30"/>
      <c r="C209" s="22" t="s">
        <v>61</v>
      </c>
      <c r="D209" s="27"/>
      <c r="E209" s="22" t="s">
        <v>27</v>
      </c>
      <c r="F209" s="28" t="s">
        <v>25</v>
      </c>
      <c r="G209" s="28">
        <v>71</v>
      </c>
      <c r="H209" s="28">
        <f>'[1]Объём 2021(школы)'!AX20</f>
        <v>92</v>
      </c>
      <c r="I209" s="28">
        <f>'[1]Объём 2021(школы)'!BA20</f>
        <v>100</v>
      </c>
      <c r="J209" s="28">
        <f t="shared" si="74"/>
        <v>100</v>
      </c>
      <c r="K209" s="28">
        <f t="shared" si="74"/>
        <v>100</v>
      </c>
      <c r="L209" s="29" t="s">
        <v>98</v>
      </c>
      <c r="M209" s="28">
        <v>1016.2430000000001</v>
      </c>
      <c r="N209" s="28">
        <v>839.49300000000005</v>
      </c>
      <c r="O209" s="28">
        <v>868.54499999999996</v>
      </c>
      <c r="P209" s="28">
        <v>868.54499999999996</v>
      </c>
      <c r="Q209" s="28">
        <v>868.54499999999996</v>
      </c>
      <c r="R209" s="3">
        <f>R207</f>
        <v>1124</v>
      </c>
      <c r="S209" s="3">
        <f>S208</f>
        <v>16045.183000000001</v>
      </c>
      <c r="T209" s="3">
        <f>T207</f>
        <v>1323.3</v>
      </c>
      <c r="U209" s="3">
        <f>U207</f>
        <v>11155.93</v>
      </c>
    </row>
    <row r="210" spans="1:25" ht="60.05" customHeight="1" x14ac:dyDescent="0.3">
      <c r="A210" s="30"/>
      <c r="B210" s="30"/>
      <c r="C210" s="22" t="s">
        <v>62</v>
      </c>
      <c r="D210" s="27" t="s">
        <v>86</v>
      </c>
      <c r="E210" s="22" t="s">
        <v>27</v>
      </c>
      <c r="F210" s="28" t="s">
        <v>25</v>
      </c>
      <c r="G210" s="28">
        <v>80</v>
      </c>
      <c r="H210" s="28">
        <v>80</v>
      </c>
      <c r="I210" s="28"/>
      <c r="J210" s="28">
        <f t="shared" si="74"/>
        <v>0</v>
      </c>
      <c r="K210" s="28">
        <f t="shared" si="74"/>
        <v>0</v>
      </c>
      <c r="L210" s="29" t="s">
        <v>85</v>
      </c>
      <c r="M210" s="28"/>
      <c r="N210" s="28">
        <v>0</v>
      </c>
      <c r="O210" s="31">
        <v>0</v>
      </c>
      <c r="P210" s="31">
        <v>0</v>
      </c>
      <c r="Q210" s="31">
        <v>0</v>
      </c>
    </row>
    <row r="211" spans="1:25" ht="49.75" x14ac:dyDescent="0.3">
      <c r="A211" s="30"/>
      <c r="B211" s="30"/>
      <c r="C211" s="22" t="s">
        <v>63</v>
      </c>
      <c r="D211" s="27"/>
      <c r="E211" s="22" t="s">
        <v>27</v>
      </c>
      <c r="F211" s="28" t="s">
        <v>25</v>
      </c>
      <c r="G211" s="28">
        <v>283</v>
      </c>
      <c r="H211" s="28">
        <v>283</v>
      </c>
      <c r="I211" s="28"/>
      <c r="J211" s="28">
        <f t="shared" si="74"/>
        <v>0</v>
      </c>
      <c r="K211" s="28">
        <f t="shared" si="74"/>
        <v>0</v>
      </c>
      <c r="L211" s="29" t="s">
        <v>85</v>
      </c>
      <c r="M211" s="28"/>
      <c r="N211" s="28">
        <v>0</v>
      </c>
      <c r="O211" s="31">
        <v>0</v>
      </c>
      <c r="P211" s="31">
        <v>0</v>
      </c>
      <c r="Q211" s="31">
        <v>0</v>
      </c>
    </row>
    <row r="212" spans="1:25" ht="78.05" customHeight="1" x14ac:dyDescent="0.3">
      <c r="A212" s="30"/>
      <c r="B212" s="30"/>
      <c r="C212" s="22" t="s">
        <v>58</v>
      </c>
      <c r="D212" s="27"/>
      <c r="E212" s="22" t="s">
        <v>27</v>
      </c>
      <c r="F212" s="28" t="s">
        <v>25</v>
      </c>
      <c r="G212" s="28">
        <v>627</v>
      </c>
      <c r="H212" s="28">
        <f t="shared" ref="H212:K214" si="75">H207</f>
        <v>690.3</v>
      </c>
      <c r="I212" s="28">
        <f>I207</f>
        <v>785</v>
      </c>
      <c r="J212" s="28">
        <f t="shared" si="75"/>
        <v>785</v>
      </c>
      <c r="K212" s="28">
        <f t="shared" si="75"/>
        <v>785</v>
      </c>
      <c r="L212" s="29" t="s">
        <v>85</v>
      </c>
      <c r="M212" s="28">
        <v>31975.159</v>
      </c>
      <c r="N212" s="28">
        <v>35367.163</v>
      </c>
      <c r="O212" s="31">
        <v>0</v>
      </c>
      <c r="P212" s="31">
        <v>0</v>
      </c>
      <c r="Q212" s="31">
        <v>0</v>
      </c>
      <c r="V212" s="3">
        <f>G212+G213+G214</f>
        <v>1124</v>
      </c>
      <c r="W212" s="3">
        <v>57320.7</v>
      </c>
      <c r="X212" s="3">
        <f>H212+H213+H214</f>
        <v>1323.3</v>
      </c>
      <c r="Y212" s="3">
        <v>67798.59</v>
      </c>
    </row>
    <row r="213" spans="1:25" ht="72" customHeight="1" x14ac:dyDescent="0.3">
      <c r="A213" s="30"/>
      <c r="B213" s="30"/>
      <c r="C213" s="22" t="s">
        <v>60</v>
      </c>
      <c r="D213" s="27"/>
      <c r="E213" s="22" t="s">
        <v>27</v>
      </c>
      <c r="F213" s="28" t="s">
        <v>25</v>
      </c>
      <c r="G213" s="28">
        <v>426</v>
      </c>
      <c r="H213" s="28">
        <f t="shared" si="75"/>
        <v>541</v>
      </c>
      <c r="I213" s="28">
        <f>I208</f>
        <v>680</v>
      </c>
      <c r="J213" s="28">
        <f t="shared" si="75"/>
        <v>680</v>
      </c>
      <c r="K213" s="28">
        <f t="shared" si="75"/>
        <v>680</v>
      </c>
      <c r="L213" s="29" t="s">
        <v>85</v>
      </c>
      <c r="M213" s="28">
        <v>21724.749</v>
      </c>
      <c r="N213" s="28">
        <v>27717.855</v>
      </c>
      <c r="O213" s="31">
        <v>0</v>
      </c>
      <c r="P213" s="31">
        <v>0</v>
      </c>
      <c r="Q213" s="31">
        <v>0</v>
      </c>
      <c r="V213" s="3">
        <f t="shared" ref="V213:Y214" si="76">V212</f>
        <v>1124</v>
      </c>
      <c r="W213" s="3">
        <f t="shared" si="76"/>
        <v>57320.7</v>
      </c>
      <c r="X213" s="3">
        <f t="shared" si="76"/>
        <v>1323.3</v>
      </c>
      <c r="Y213" s="3">
        <f t="shared" si="76"/>
        <v>67798.59</v>
      </c>
    </row>
    <row r="214" spans="1:25" ht="65.95" customHeight="1" x14ac:dyDescent="0.3">
      <c r="A214" s="32"/>
      <c r="B214" s="32"/>
      <c r="C214" s="22" t="s">
        <v>61</v>
      </c>
      <c r="D214" s="27"/>
      <c r="E214" s="22" t="s">
        <v>27</v>
      </c>
      <c r="F214" s="28" t="s">
        <v>25</v>
      </c>
      <c r="G214" s="28">
        <v>71</v>
      </c>
      <c r="H214" s="28">
        <f t="shared" si="75"/>
        <v>92</v>
      </c>
      <c r="I214" s="28">
        <f>I209</f>
        <v>100</v>
      </c>
      <c r="J214" s="28">
        <f t="shared" si="75"/>
        <v>100</v>
      </c>
      <c r="K214" s="28">
        <f t="shared" si="75"/>
        <v>100</v>
      </c>
      <c r="L214" s="29" t="s">
        <v>85</v>
      </c>
      <c r="M214" s="28">
        <v>3620.7919999999999</v>
      </c>
      <c r="N214" s="28">
        <v>4713.5720000000001</v>
      </c>
      <c r="O214" s="31">
        <v>0</v>
      </c>
      <c r="P214" s="31">
        <v>0</v>
      </c>
      <c r="Q214" s="31">
        <v>0</v>
      </c>
      <c r="V214" s="3">
        <f t="shared" si="76"/>
        <v>1124</v>
      </c>
      <c r="W214" s="3">
        <f t="shared" si="76"/>
        <v>57320.7</v>
      </c>
      <c r="X214" s="3">
        <f t="shared" si="76"/>
        <v>1323.3</v>
      </c>
      <c r="Y214" s="3">
        <f t="shared" si="76"/>
        <v>67798.59</v>
      </c>
    </row>
    <row r="215" spans="1:25" ht="60.05" customHeight="1" x14ac:dyDescent="0.3">
      <c r="A215" s="26">
        <v>16</v>
      </c>
      <c r="B215" s="26" t="s">
        <v>57</v>
      </c>
      <c r="C215" s="22" t="s">
        <v>58</v>
      </c>
      <c r="D215" s="34" t="s">
        <v>59</v>
      </c>
      <c r="E215" s="22" t="s">
        <v>27</v>
      </c>
      <c r="F215" s="28" t="s">
        <v>25</v>
      </c>
      <c r="G215" s="28">
        <v>318</v>
      </c>
      <c r="H215" s="33">
        <f>'[1]Объём 2021(школы)'!AV21</f>
        <v>471.90000000000003</v>
      </c>
      <c r="I215" s="28">
        <f>'[1]Объём 2021(школы)'!AY17</f>
        <v>646</v>
      </c>
      <c r="J215" s="28">
        <f t="shared" ref="J215:K217" si="77">I215</f>
        <v>646</v>
      </c>
      <c r="K215" s="28">
        <f t="shared" si="77"/>
        <v>646</v>
      </c>
      <c r="L215" s="29" t="s">
        <v>98</v>
      </c>
      <c r="M215" s="28">
        <v>2491.6120000000001</v>
      </c>
      <c r="N215" s="28">
        <v>4356.3909999999996</v>
      </c>
      <c r="O215" s="28">
        <v>6485.7539999999999</v>
      </c>
      <c r="P215" s="28">
        <v>6485.7539999999999</v>
      </c>
      <c r="Q215" s="28">
        <v>6485.7539999999999</v>
      </c>
      <c r="R215" s="3">
        <f>G215+G216+G218</f>
        <v>517</v>
      </c>
      <c r="S215" s="3">
        <v>3895.1149999999998</v>
      </c>
      <c r="T215" s="3">
        <f>H215+H216+H218</f>
        <v>773.2</v>
      </c>
      <c r="U215" s="3">
        <v>6095.4</v>
      </c>
    </row>
    <row r="216" spans="1:25" ht="49.75" x14ac:dyDescent="0.3">
      <c r="A216" s="30"/>
      <c r="B216" s="30"/>
      <c r="C216" s="22" t="s">
        <v>60</v>
      </c>
      <c r="D216" s="35"/>
      <c r="E216" s="22" t="s">
        <v>27</v>
      </c>
      <c r="F216" s="28" t="s">
        <v>25</v>
      </c>
      <c r="G216" s="28">
        <v>174</v>
      </c>
      <c r="H216" s="28">
        <f>'[1]Объём 2021(школы)'!AW21</f>
        <v>301.3</v>
      </c>
      <c r="I216" s="28">
        <f>'[1]Объём 2021(школы)'!AZ17</f>
        <v>741</v>
      </c>
      <c r="J216" s="28">
        <f>I216</f>
        <v>741</v>
      </c>
      <c r="K216" s="28">
        <f t="shared" si="77"/>
        <v>741</v>
      </c>
      <c r="L216" s="29" t="s">
        <v>98</v>
      </c>
      <c r="M216" s="28">
        <v>1403.5029999999999</v>
      </c>
      <c r="N216" s="28">
        <v>2781.48</v>
      </c>
      <c r="O216" s="28">
        <v>5854.2809999999999</v>
      </c>
      <c r="P216" s="28">
        <v>5854.2809999999999</v>
      </c>
      <c r="Q216" s="28">
        <v>5854.2809999999999</v>
      </c>
      <c r="R216" s="3">
        <f>R215</f>
        <v>517</v>
      </c>
      <c r="S216" s="3">
        <f>S215</f>
        <v>3895.1149999999998</v>
      </c>
      <c r="T216" s="3">
        <f>T215</f>
        <v>773.2</v>
      </c>
      <c r="U216" s="3">
        <f>U215</f>
        <v>6095.4</v>
      </c>
    </row>
    <row r="217" spans="1:25" ht="49.75" x14ac:dyDescent="0.3">
      <c r="A217" s="30"/>
      <c r="B217" s="30"/>
      <c r="C217" s="22" t="s">
        <v>61</v>
      </c>
      <c r="D217" s="36"/>
      <c r="E217" s="22" t="s">
        <v>27</v>
      </c>
      <c r="F217" s="28" t="s">
        <v>25</v>
      </c>
      <c r="G217" s="28">
        <v>0</v>
      </c>
      <c r="H217" s="28">
        <f>'[1]Объём 2021(школы)'!AX21</f>
        <v>20.7</v>
      </c>
      <c r="I217" s="28">
        <f>'[1]Объём 2021(школы)'!BA17</f>
        <v>146</v>
      </c>
      <c r="J217" s="28">
        <f>I217</f>
        <v>146</v>
      </c>
      <c r="K217" s="28">
        <f t="shared" si="77"/>
        <v>146</v>
      </c>
      <c r="L217" s="29" t="s">
        <v>98</v>
      </c>
      <c r="M217" s="28">
        <v>0</v>
      </c>
      <c r="N217" s="28">
        <v>192.017</v>
      </c>
      <c r="O217" s="28">
        <v>1043.2470000000001</v>
      </c>
      <c r="P217" s="28">
        <v>1043.2470000000001</v>
      </c>
      <c r="Q217" s="28">
        <v>1043.2470000000001</v>
      </c>
    </row>
    <row r="218" spans="1:25" ht="49.75" x14ac:dyDescent="0.3">
      <c r="A218" s="30"/>
      <c r="B218" s="30"/>
      <c r="C218" s="22" t="s">
        <v>62</v>
      </c>
      <c r="D218" s="27" t="s">
        <v>86</v>
      </c>
      <c r="E218" s="22" t="s">
        <v>27</v>
      </c>
      <c r="F218" s="28" t="s">
        <v>25</v>
      </c>
      <c r="G218" s="28">
        <v>25</v>
      </c>
      <c r="H218" s="28">
        <v>0</v>
      </c>
      <c r="I218" s="28">
        <v>0</v>
      </c>
      <c r="J218" s="28">
        <f t="shared" ref="J218:K219" si="78">I218</f>
        <v>0</v>
      </c>
      <c r="K218" s="28">
        <f t="shared" si="78"/>
        <v>0</v>
      </c>
      <c r="L218" s="29" t="s">
        <v>85</v>
      </c>
      <c r="M218" s="28">
        <v>188.352</v>
      </c>
      <c r="N218" s="28">
        <v>0</v>
      </c>
      <c r="O218" s="31">
        <v>0</v>
      </c>
      <c r="P218" s="31">
        <v>0</v>
      </c>
      <c r="Q218" s="31">
        <v>0</v>
      </c>
      <c r="R218" s="3">
        <f>R215</f>
        <v>517</v>
      </c>
      <c r="S218" s="3">
        <f>S216</f>
        <v>3895.1149999999998</v>
      </c>
      <c r="T218" s="3">
        <f>T215</f>
        <v>773.2</v>
      </c>
      <c r="U218" s="3">
        <f>U215</f>
        <v>6095.4</v>
      </c>
    </row>
    <row r="219" spans="1:25" ht="60.05" customHeight="1" x14ac:dyDescent="0.3">
      <c r="A219" s="30"/>
      <c r="B219" s="30"/>
      <c r="C219" s="22" t="s">
        <v>63</v>
      </c>
      <c r="D219" s="27"/>
      <c r="E219" s="22" t="s">
        <v>27</v>
      </c>
      <c r="F219" s="28" t="s">
        <v>25</v>
      </c>
      <c r="G219" s="28">
        <v>175</v>
      </c>
      <c r="H219" s="28">
        <v>0</v>
      </c>
      <c r="I219" s="28">
        <v>0</v>
      </c>
      <c r="J219" s="28">
        <f t="shared" si="78"/>
        <v>0</v>
      </c>
      <c r="K219" s="28">
        <f t="shared" si="78"/>
        <v>0</v>
      </c>
      <c r="L219" s="29" t="s">
        <v>85</v>
      </c>
      <c r="M219" s="28"/>
      <c r="N219" s="28">
        <v>0</v>
      </c>
      <c r="O219" s="31">
        <v>0</v>
      </c>
      <c r="P219" s="31">
        <v>0</v>
      </c>
      <c r="Q219" s="31">
        <v>0</v>
      </c>
    </row>
    <row r="220" spans="1:25" ht="78.05" customHeight="1" x14ac:dyDescent="0.3">
      <c r="A220" s="30"/>
      <c r="B220" s="30"/>
      <c r="C220" s="22" t="s">
        <v>58</v>
      </c>
      <c r="D220" s="27"/>
      <c r="E220" s="22" t="s">
        <v>27</v>
      </c>
      <c r="F220" s="28" t="s">
        <v>25</v>
      </c>
      <c r="G220" s="28">
        <f>G215</f>
        <v>318</v>
      </c>
      <c r="H220" s="28">
        <f t="shared" ref="H220:K221" si="79">H215</f>
        <v>471.90000000000003</v>
      </c>
      <c r="I220" s="28">
        <f t="shared" si="79"/>
        <v>646</v>
      </c>
      <c r="J220" s="28">
        <f t="shared" si="79"/>
        <v>646</v>
      </c>
      <c r="K220" s="28">
        <f t="shared" si="79"/>
        <v>646</v>
      </c>
      <c r="L220" s="29" t="s">
        <v>85</v>
      </c>
      <c r="M220" s="28">
        <v>5409.49</v>
      </c>
      <c r="N220" s="28">
        <v>20017.763999999999</v>
      </c>
      <c r="O220" s="31">
        <v>0</v>
      </c>
      <c r="P220" s="31">
        <v>0</v>
      </c>
      <c r="Q220" s="31">
        <v>0</v>
      </c>
      <c r="V220" s="3">
        <f>G220+G221+G222</f>
        <v>492</v>
      </c>
      <c r="W220" s="3">
        <v>8369.4</v>
      </c>
      <c r="X220" s="3">
        <f>H220+H221+H222</f>
        <v>773.2</v>
      </c>
      <c r="Y220" s="3">
        <v>32798.76</v>
      </c>
    </row>
    <row r="221" spans="1:25" ht="72" customHeight="1" x14ac:dyDescent="0.3">
      <c r="A221" s="30"/>
      <c r="B221" s="30"/>
      <c r="C221" s="22" t="s">
        <v>60</v>
      </c>
      <c r="D221" s="27"/>
      <c r="E221" s="22" t="s">
        <v>27</v>
      </c>
      <c r="F221" s="28" t="s">
        <v>25</v>
      </c>
      <c r="G221" s="28">
        <f t="shared" ref="G221:G222" si="80">G216</f>
        <v>174</v>
      </c>
      <c r="H221" s="28">
        <f t="shared" si="79"/>
        <v>301.3</v>
      </c>
      <c r="I221" s="28">
        <f t="shared" si="79"/>
        <v>741</v>
      </c>
      <c r="J221" s="28">
        <f t="shared" si="79"/>
        <v>741</v>
      </c>
      <c r="K221" s="28">
        <f t="shared" si="79"/>
        <v>741</v>
      </c>
      <c r="L221" s="29" t="s">
        <v>85</v>
      </c>
      <c r="M221" s="28">
        <v>2959.91</v>
      </c>
      <c r="N221" s="28">
        <v>12780.995999999999</v>
      </c>
      <c r="O221" s="31">
        <v>0</v>
      </c>
      <c r="P221" s="31">
        <v>0</v>
      </c>
      <c r="Q221" s="31">
        <v>0</v>
      </c>
      <c r="V221" s="3">
        <f t="shared" ref="V221:Y222" si="81">V220</f>
        <v>492</v>
      </c>
      <c r="W221" s="3">
        <f t="shared" si="81"/>
        <v>8369.4</v>
      </c>
      <c r="X221" s="3">
        <f t="shared" si="81"/>
        <v>773.2</v>
      </c>
      <c r="Y221" s="3">
        <f t="shared" si="81"/>
        <v>32798.76</v>
      </c>
    </row>
    <row r="222" spans="1:25" ht="65.95" customHeight="1" x14ac:dyDescent="0.3">
      <c r="A222" s="32"/>
      <c r="B222" s="32"/>
      <c r="C222" s="22" t="s">
        <v>61</v>
      </c>
      <c r="D222" s="27"/>
      <c r="E222" s="22" t="s">
        <v>27</v>
      </c>
      <c r="F222" s="28" t="s">
        <v>25</v>
      </c>
      <c r="G222" s="28">
        <f t="shared" si="80"/>
        <v>0</v>
      </c>
      <c r="H222" s="28">
        <f t="shared" ref="H222:K222" si="82">H218</f>
        <v>0</v>
      </c>
      <c r="I222" s="28">
        <f>I217</f>
        <v>146</v>
      </c>
      <c r="J222" s="28">
        <f t="shared" si="82"/>
        <v>0</v>
      </c>
      <c r="K222" s="28">
        <f t="shared" si="82"/>
        <v>0</v>
      </c>
      <c r="L222" s="29" t="s">
        <v>85</v>
      </c>
      <c r="M222" s="28">
        <v>0</v>
      </c>
      <c r="N222" s="28">
        <v>0</v>
      </c>
      <c r="O222" s="31">
        <v>0</v>
      </c>
      <c r="P222" s="31">
        <v>0</v>
      </c>
      <c r="Q222" s="31">
        <v>0</v>
      </c>
      <c r="V222" s="3">
        <f t="shared" si="81"/>
        <v>492</v>
      </c>
      <c r="W222" s="3">
        <f t="shared" si="81"/>
        <v>8369.4</v>
      </c>
      <c r="X222" s="3">
        <f t="shared" si="81"/>
        <v>773.2</v>
      </c>
      <c r="Y222" s="3">
        <f t="shared" si="81"/>
        <v>32798.76</v>
      </c>
    </row>
    <row r="223" spans="1:25" ht="37.35" x14ac:dyDescent="0.3">
      <c r="A223" s="2" t="s">
        <v>7</v>
      </c>
      <c r="B223" s="22" t="s">
        <v>0</v>
      </c>
      <c r="C223" s="22" t="s">
        <v>0</v>
      </c>
      <c r="D223" s="37"/>
      <c r="E223" s="22" t="s">
        <v>0</v>
      </c>
      <c r="F223" s="16"/>
      <c r="G223" s="22" t="s">
        <v>0</v>
      </c>
      <c r="H223" s="22" t="s">
        <v>0</v>
      </c>
      <c r="I223" s="22" t="s">
        <v>0</v>
      </c>
      <c r="J223" s="28" t="str">
        <f t="shared" ref="J223:K223" si="83">I223</f>
        <v/>
      </c>
      <c r="K223" s="28" t="str">
        <f t="shared" si="83"/>
        <v/>
      </c>
      <c r="L223" s="23" t="s">
        <v>0</v>
      </c>
      <c r="M223" s="24"/>
      <c r="N223" s="24"/>
      <c r="O223" s="24"/>
      <c r="P223" s="28"/>
      <c r="Q223" s="28"/>
    </row>
    <row r="224" spans="1:25" x14ac:dyDescent="0.3">
      <c r="A224" s="2">
        <v>611</v>
      </c>
      <c r="B224" s="22" t="s">
        <v>0</v>
      </c>
      <c r="C224" s="22" t="s">
        <v>0</v>
      </c>
      <c r="D224" s="22" t="s">
        <v>0</v>
      </c>
      <c r="E224" s="22" t="s">
        <v>0</v>
      </c>
      <c r="F224" s="22" t="s">
        <v>0</v>
      </c>
      <c r="G224" s="22"/>
      <c r="H224" s="22"/>
      <c r="I224" s="22"/>
      <c r="J224" s="22"/>
      <c r="K224" s="22"/>
      <c r="L224" s="23"/>
      <c r="M224" s="38">
        <v>164064.02599999998</v>
      </c>
      <c r="N224" s="38">
        <v>200934.58499999999</v>
      </c>
      <c r="O224" s="38">
        <v>9042.6839999999993</v>
      </c>
      <c r="P224" s="38">
        <v>9042.6839999999993</v>
      </c>
      <c r="Q224" s="38">
        <v>9042.6839999999993</v>
      </c>
    </row>
    <row r="225" spans="1:17" x14ac:dyDescent="0.3">
      <c r="A225" s="2">
        <v>621</v>
      </c>
      <c r="B225" s="22" t="s">
        <v>0</v>
      </c>
      <c r="C225" s="22" t="s">
        <v>0</v>
      </c>
      <c r="D225" s="22" t="s">
        <v>0</v>
      </c>
      <c r="E225" s="22" t="s">
        <v>0</v>
      </c>
      <c r="F225" s="22" t="s">
        <v>0</v>
      </c>
      <c r="G225" s="22"/>
      <c r="H225" s="22"/>
      <c r="I225" s="22"/>
      <c r="J225" s="22"/>
      <c r="K225" s="22"/>
      <c r="L225" s="23"/>
      <c r="M225" s="39">
        <v>631010.76099999982</v>
      </c>
      <c r="N225" s="39">
        <v>717271.26300000004</v>
      </c>
      <c r="O225" s="39">
        <v>124230.81500000002</v>
      </c>
      <c r="P225" s="39">
        <v>124230.81500000002</v>
      </c>
      <c r="Q225" s="39">
        <v>124230.81500000002</v>
      </c>
    </row>
    <row r="226" spans="1:17" ht="68.25" customHeight="1" x14ac:dyDescent="0.3">
      <c r="A226" s="14">
        <v>1</v>
      </c>
      <c r="B226" s="14" t="s">
        <v>76</v>
      </c>
      <c r="C226" s="16" t="s">
        <v>63</v>
      </c>
      <c r="D226" s="14" t="s">
        <v>79</v>
      </c>
      <c r="E226" s="16" t="s">
        <v>27</v>
      </c>
      <c r="F226" s="16" t="s">
        <v>89</v>
      </c>
      <c r="G226" s="16">
        <v>135360</v>
      </c>
      <c r="H226" s="16">
        <v>125048</v>
      </c>
      <c r="I226" s="16">
        <v>0</v>
      </c>
      <c r="J226" s="16">
        <f>I226</f>
        <v>0</v>
      </c>
      <c r="K226" s="16">
        <f>J226</f>
        <v>0</v>
      </c>
      <c r="L226" s="17" t="s">
        <v>90</v>
      </c>
      <c r="M226" s="40">
        <v>16703.712</v>
      </c>
      <c r="N226" s="40">
        <v>0</v>
      </c>
      <c r="O226" s="40">
        <v>0</v>
      </c>
      <c r="P226" s="40">
        <v>0</v>
      </c>
      <c r="Q226" s="40">
        <v>0</v>
      </c>
    </row>
    <row r="227" spans="1:17" ht="68.25" customHeight="1" x14ac:dyDescent="0.3">
      <c r="A227" s="19"/>
      <c r="B227" s="19"/>
      <c r="C227" s="16" t="s">
        <v>88</v>
      </c>
      <c r="D227" s="19"/>
      <c r="E227" s="16" t="s">
        <v>27</v>
      </c>
      <c r="F227" s="16" t="s">
        <v>89</v>
      </c>
      <c r="G227" s="16">
        <v>0</v>
      </c>
      <c r="H227" s="16">
        <v>30184</v>
      </c>
      <c r="I227" s="16">
        <v>146448</v>
      </c>
      <c r="J227" s="16">
        <f t="shared" ref="J227:K235" si="84">I227</f>
        <v>146448</v>
      </c>
      <c r="K227" s="16">
        <f t="shared" si="84"/>
        <v>146448</v>
      </c>
      <c r="L227" s="17" t="s">
        <v>91</v>
      </c>
      <c r="M227" s="40">
        <v>8440.4809999999998</v>
      </c>
      <c r="N227" s="40">
        <v>31390.309000000001</v>
      </c>
      <c r="O227" s="40">
        <v>29381.599999999999</v>
      </c>
      <c r="P227" s="40">
        <v>29381.599999999999</v>
      </c>
      <c r="Q227" s="40">
        <v>29381.599999999999</v>
      </c>
    </row>
    <row r="228" spans="1:17" ht="68.25" customHeight="1" x14ac:dyDescent="0.3">
      <c r="A228" s="19"/>
      <c r="B228" s="19"/>
      <c r="C228" s="16" t="s">
        <v>81</v>
      </c>
      <c r="D228" s="19"/>
      <c r="E228" s="16" t="s">
        <v>27</v>
      </c>
      <c r="F228" s="16" t="s">
        <v>89</v>
      </c>
      <c r="G228" s="16">
        <v>284112</v>
      </c>
      <c r="H228" s="16">
        <v>140784</v>
      </c>
      <c r="I228" s="16">
        <v>23616</v>
      </c>
      <c r="J228" s="16">
        <f t="shared" si="84"/>
        <v>23616</v>
      </c>
      <c r="K228" s="16">
        <f t="shared" si="84"/>
        <v>23616</v>
      </c>
      <c r="L228" s="17" t="s">
        <v>90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</row>
    <row r="229" spans="1:17" ht="49.75" x14ac:dyDescent="0.3">
      <c r="A229" s="19"/>
      <c r="B229" s="19"/>
      <c r="C229" s="16" t="s">
        <v>93</v>
      </c>
      <c r="D229" s="19"/>
      <c r="E229" s="16" t="s">
        <v>27</v>
      </c>
      <c r="F229" s="16" t="s">
        <v>94</v>
      </c>
      <c r="G229" s="16">
        <v>0</v>
      </c>
      <c r="H229" s="16">
        <v>569</v>
      </c>
      <c r="I229" s="16">
        <v>569</v>
      </c>
      <c r="J229" s="16">
        <f t="shared" si="84"/>
        <v>569</v>
      </c>
      <c r="K229" s="16">
        <f t="shared" si="84"/>
        <v>569</v>
      </c>
      <c r="L229" s="17" t="s">
        <v>92</v>
      </c>
      <c r="M229" s="40">
        <v>10095.299999999999</v>
      </c>
      <c r="N229" s="40">
        <v>28499.98</v>
      </c>
      <c r="O229" s="40">
        <v>35651.519999999997</v>
      </c>
      <c r="P229" s="40">
        <v>35651.519999999997</v>
      </c>
      <c r="Q229" s="40">
        <v>35651.519999999997</v>
      </c>
    </row>
    <row r="230" spans="1:17" ht="45.2" x14ac:dyDescent="0.3">
      <c r="A230" s="20"/>
      <c r="B230" s="20"/>
      <c r="C230" s="41" t="s">
        <v>81</v>
      </c>
      <c r="D230" s="20"/>
      <c r="E230" s="16"/>
      <c r="F230" s="16"/>
      <c r="G230" s="16"/>
      <c r="H230" s="16"/>
      <c r="I230" s="16"/>
      <c r="J230" s="16"/>
      <c r="K230" s="16"/>
      <c r="L230" s="17" t="s">
        <v>90</v>
      </c>
      <c r="M230" s="40">
        <v>20326.902999999998</v>
      </c>
      <c r="N230" s="40">
        <v>5959.6790000000001</v>
      </c>
      <c r="O230" s="40">
        <v>10136.459999999999</v>
      </c>
      <c r="P230" s="40">
        <v>10136.459999999999</v>
      </c>
      <c r="Q230" s="40">
        <v>10136.459999999999</v>
      </c>
    </row>
    <row r="231" spans="1:17" ht="60.05" customHeight="1" x14ac:dyDescent="0.3">
      <c r="A231" s="14">
        <v>2</v>
      </c>
      <c r="B231" s="14" t="s">
        <v>77</v>
      </c>
      <c r="C231" s="16" t="s">
        <v>63</v>
      </c>
      <c r="D231" s="14" t="s">
        <v>79</v>
      </c>
      <c r="E231" s="16" t="s">
        <v>27</v>
      </c>
      <c r="F231" s="16" t="s">
        <v>89</v>
      </c>
      <c r="G231" s="16">
        <v>364815</v>
      </c>
      <c r="H231" s="16">
        <f>99288+141520</f>
        <v>240808</v>
      </c>
      <c r="I231" s="16">
        <v>97776</v>
      </c>
      <c r="J231" s="16">
        <f t="shared" si="84"/>
        <v>97776</v>
      </c>
      <c r="K231" s="16">
        <f t="shared" si="84"/>
        <v>97776</v>
      </c>
      <c r="L231" s="17" t="s">
        <v>90</v>
      </c>
      <c r="M231" s="40">
        <v>35154.21</v>
      </c>
      <c r="N231" s="40">
        <v>17619.321</v>
      </c>
      <c r="O231" s="40">
        <v>20216.169999999998</v>
      </c>
      <c r="P231" s="40">
        <v>20216.169999999998</v>
      </c>
      <c r="Q231" s="40">
        <v>20216.169999999998</v>
      </c>
    </row>
    <row r="232" spans="1:17" ht="49.75" x14ac:dyDescent="0.3">
      <c r="A232" s="20"/>
      <c r="B232" s="20"/>
      <c r="C232" s="16" t="s">
        <v>88</v>
      </c>
      <c r="D232" s="20"/>
      <c r="E232" s="16" t="s">
        <v>27</v>
      </c>
      <c r="F232" s="16" t="s">
        <v>89</v>
      </c>
      <c r="G232" s="16">
        <v>0</v>
      </c>
      <c r="H232" s="16">
        <v>34160</v>
      </c>
      <c r="I232" s="16">
        <v>129276</v>
      </c>
      <c r="J232" s="16">
        <f t="shared" si="84"/>
        <v>129276</v>
      </c>
      <c r="K232" s="16">
        <f t="shared" si="84"/>
        <v>129276</v>
      </c>
      <c r="L232" s="17" t="s">
        <v>91</v>
      </c>
      <c r="M232" s="40">
        <v>9552.3070000000007</v>
      </c>
      <c r="N232" s="40">
        <v>26165.291000000001</v>
      </c>
      <c r="O232" s="40">
        <v>25936.41</v>
      </c>
      <c r="P232" s="40">
        <v>25936.41</v>
      </c>
      <c r="Q232" s="40">
        <v>25936.41</v>
      </c>
    </row>
    <row r="233" spans="1:17" ht="60.05" customHeight="1" x14ac:dyDescent="0.3">
      <c r="A233" s="14">
        <v>3</v>
      </c>
      <c r="B233" s="14" t="s">
        <v>78</v>
      </c>
      <c r="C233" s="16" t="s">
        <v>63</v>
      </c>
      <c r="D233" s="14" t="s">
        <v>79</v>
      </c>
      <c r="E233" s="16" t="s">
        <v>27</v>
      </c>
      <c r="F233" s="16" t="s">
        <v>89</v>
      </c>
      <c r="G233" s="16">
        <v>36576</v>
      </c>
      <c r="H233" s="16">
        <f>13104+22620</f>
        <v>35724</v>
      </c>
      <c r="I233" s="16">
        <v>12960</v>
      </c>
      <c r="J233" s="16">
        <f t="shared" si="84"/>
        <v>12960</v>
      </c>
      <c r="K233" s="16">
        <f t="shared" si="84"/>
        <v>12960</v>
      </c>
      <c r="L233" s="17" t="s">
        <v>90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</row>
    <row r="234" spans="1:17" ht="55.5" customHeight="1" x14ac:dyDescent="0.3">
      <c r="A234" s="19"/>
      <c r="B234" s="19"/>
      <c r="C234" s="16" t="s">
        <v>80</v>
      </c>
      <c r="D234" s="19"/>
      <c r="E234" s="16" t="s">
        <v>27</v>
      </c>
      <c r="F234" s="16" t="s">
        <v>89</v>
      </c>
      <c r="G234" s="16">
        <v>19404</v>
      </c>
      <c r="H234" s="16">
        <v>18432</v>
      </c>
      <c r="I234" s="16">
        <v>23796</v>
      </c>
      <c r="J234" s="16">
        <f t="shared" si="84"/>
        <v>23796</v>
      </c>
      <c r="K234" s="16">
        <f t="shared" si="84"/>
        <v>23796</v>
      </c>
      <c r="L234" s="17" t="s">
        <v>90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</row>
    <row r="235" spans="1:17" ht="65.95" customHeight="1" x14ac:dyDescent="0.3">
      <c r="A235" s="20"/>
      <c r="B235" s="20"/>
      <c r="C235" s="16" t="s">
        <v>88</v>
      </c>
      <c r="D235" s="20"/>
      <c r="E235" s="16" t="s">
        <v>27</v>
      </c>
      <c r="F235" s="16" t="s">
        <v>89</v>
      </c>
      <c r="G235" s="16">
        <v>0</v>
      </c>
      <c r="H235" s="16">
        <v>5460</v>
      </c>
      <c r="I235" s="16">
        <v>30240</v>
      </c>
      <c r="J235" s="16">
        <f t="shared" si="84"/>
        <v>30240</v>
      </c>
      <c r="K235" s="16">
        <f t="shared" si="84"/>
        <v>30240</v>
      </c>
      <c r="L235" s="17" t="s">
        <v>91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</row>
    <row r="236" spans="1:17" ht="37.35" x14ac:dyDescent="0.3">
      <c r="A236" s="2" t="s">
        <v>7</v>
      </c>
      <c r="B236" s="22" t="s">
        <v>0</v>
      </c>
      <c r="C236" s="22" t="s">
        <v>0</v>
      </c>
      <c r="D236" s="22" t="s">
        <v>0</v>
      </c>
      <c r="E236" s="22" t="s">
        <v>0</v>
      </c>
      <c r="F236" s="16"/>
      <c r="G236" s="22"/>
      <c r="H236" s="22" t="s">
        <v>0</v>
      </c>
      <c r="I236" s="22" t="s">
        <v>0</v>
      </c>
      <c r="J236" s="22" t="s">
        <v>0</v>
      </c>
      <c r="K236" s="22" t="s">
        <v>0</v>
      </c>
      <c r="L236" s="23" t="s">
        <v>0</v>
      </c>
      <c r="M236" s="24"/>
      <c r="N236" s="24"/>
      <c r="O236" s="24"/>
      <c r="P236" s="40">
        <v>0</v>
      </c>
      <c r="Q236" s="40">
        <v>0</v>
      </c>
    </row>
    <row r="237" spans="1:17" x14ac:dyDescent="0.3">
      <c r="A237" s="2">
        <v>611</v>
      </c>
      <c r="B237" s="22" t="s">
        <v>0</v>
      </c>
      <c r="C237" s="22" t="s">
        <v>0</v>
      </c>
      <c r="D237" s="22" t="s">
        <v>0</v>
      </c>
      <c r="E237" s="22" t="s">
        <v>0</v>
      </c>
      <c r="F237" s="22" t="s">
        <v>0</v>
      </c>
      <c r="G237" s="22">
        <f>G235+G234+G233+G232+G231+G229+G226</f>
        <v>556155</v>
      </c>
      <c r="H237" s="22">
        <f>H235+H234+H233+H232+H231+H229+H226</f>
        <v>460201</v>
      </c>
      <c r="I237" s="22"/>
      <c r="J237" s="22"/>
      <c r="K237" s="22"/>
      <c r="L237" s="23"/>
      <c r="M237" s="39">
        <f>SUM(M226:M235)</f>
        <v>100272.913</v>
      </c>
      <c r="N237" s="39">
        <f>SUM(N226:N235)</f>
        <v>109634.58</v>
      </c>
      <c r="O237" s="39">
        <f t="shared" ref="O237:Q237" si="85">SUM(O226:O235)</f>
        <v>121322.15999999999</v>
      </c>
      <c r="P237" s="39">
        <f t="shared" si="85"/>
        <v>121322.15999999999</v>
      </c>
      <c r="Q237" s="39">
        <f t="shared" si="85"/>
        <v>121322.15999999999</v>
      </c>
    </row>
    <row r="238" spans="1:17" x14ac:dyDescent="0.3">
      <c r="A238" s="2">
        <v>621</v>
      </c>
      <c r="B238" s="22" t="s">
        <v>0</v>
      </c>
      <c r="C238" s="22" t="s">
        <v>0</v>
      </c>
      <c r="D238" s="22" t="s">
        <v>0</v>
      </c>
      <c r="E238" s="22" t="s">
        <v>0</v>
      </c>
      <c r="F238" s="22" t="s">
        <v>0</v>
      </c>
      <c r="G238" s="22"/>
      <c r="H238" s="22"/>
      <c r="I238" s="22"/>
      <c r="J238" s="22"/>
      <c r="K238" s="22"/>
      <c r="L238" s="23"/>
      <c r="M238" s="22"/>
      <c r="N238" s="22"/>
      <c r="O238" s="24"/>
      <c r="P238" s="24"/>
      <c r="Q238" s="24"/>
    </row>
  </sheetData>
  <autoFilter ref="A9:U238" xr:uid="{00000000-0009-0000-0000-000000000000}"/>
  <mergeCells count="154">
    <mergeCell ref="D83:D84"/>
    <mergeCell ref="D86:D87"/>
    <mergeCell ref="D77:D78"/>
    <mergeCell ref="D80:D81"/>
    <mergeCell ref="B68:B70"/>
    <mergeCell ref="B65:B67"/>
    <mergeCell ref="B62:B64"/>
    <mergeCell ref="B74:B76"/>
    <mergeCell ref="B71:B73"/>
    <mergeCell ref="B77:B79"/>
    <mergeCell ref="B86:B88"/>
    <mergeCell ref="B83:B85"/>
    <mergeCell ref="B80:B82"/>
    <mergeCell ref="A62:A64"/>
    <mergeCell ref="A65:A67"/>
    <mergeCell ref="A68:A70"/>
    <mergeCell ref="A71:A73"/>
    <mergeCell ref="A74:A76"/>
    <mergeCell ref="A80:A82"/>
    <mergeCell ref="A77:A79"/>
    <mergeCell ref="A83:A85"/>
    <mergeCell ref="A86:A88"/>
    <mergeCell ref="P2:Q2"/>
    <mergeCell ref="P4:Q4"/>
    <mergeCell ref="P3:Q3"/>
    <mergeCell ref="D20:D21"/>
    <mergeCell ref="D23:D24"/>
    <mergeCell ref="D26:D27"/>
    <mergeCell ref="D14:D15"/>
    <mergeCell ref="D17:D18"/>
    <mergeCell ref="B14:B16"/>
    <mergeCell ref="B17:B19"/>
    <mergeCell ref="B23:B25"/>
    <mergeCell ref="B20:B22"/>
    <mergeCell ref="B26:B28"/>
    <mergeCell ref="A14:A16"/>
    <mergeCell ref="A17:A19"/>
    <mergeCell ref="A20:A22"/>
    <mergeCell ref="A23:A25"/>
    <mergeCell ref="A26:A28"/>
    <mergeCell ref="D71:D72"/>
    <mergeCell ref="D74:D75"/>
    <mergeCell ref="D62:D63"/>
    <mergeCell ref="D65:D66"/>
    <mergeCell ref="D68:D69"/>
    <mergeCell ref="D38:D39"/>
    <mergeCell ref="D41:D42"/>
    <mergeCell ref="D44:D45"/>
    <mergeCell ref="D29:D30"/>
    <mergeCell ref="D32:D33"/>
    <mergeCell ref="D35:D36"/>
    <mergeCell ref="B32:B34"/>
    <mergeCell ref="B29:B31"/>
    <mergeCell ref="B38:B40"/>
    <mergeCell ref="B35:B37"/>
    <mergeCell ref="B44:B46"/>
    <mergeCell ref="B41:B43"/>
    <mergeCell ref="A32:A34"/>
    <mergeCell ref="A29:A31"/>
    <mergeCell ref="A38:A40"/>
    <mergeCell ref="A35:A37"/>
    <mergeCell ref="A41:A43"/>
    <mergeCell ref="D56:D57"/>
    <mergeCell ref="D59:D60"/>
    <mergeCell ref="D47:D48"/>
    <mergeCell ref="D50:D51"/>
    <mergeCell ref="D53:D54"/>
    <mergeCell ref="B47:B49"/>
    <mergeCell ref="B50:B52"/>
    <mergeCell ref="B59:B61"/>
    <mergeCell ref="B56:B58"/>
    <mergeCell ref="B53:B55"/>
    <mergeCell ref="A44:A46"/>
    <mergeCell ref="A47:A49"/>
    <mergeCell ref="A50:A52"/>
    <mergeCell ref="A53:A55"/>
    <mergeCell ref="A56:A58"/>
    <mergeCell ref="A59:A61"/>
    <mergeCell ref="A183:A190"/>
    <mergeCell ref="B183:B190"/>
    <mergeCell ref="D183:D185"/>
    <mergeCell ref="D186:D190"/>
    <mergeCell ref="A191:A198"/>
    <mergeCell ref="B191:B198"/>
    <mergeCell ref="D191:D193"/>
    <mergeCell ref="D194:D198"/>
    <mergeCell ref="A199:A206"/>
    <mergeCell ref="B199:B206"/>
    <mergeCell ref="D199:D201"/>
    <mergeCell ref="D89:D90"/>
    <mergeCell ref="A95:A102"/>
    <mergeCell ref="B95:B102"/>
    <mergeCell ref="D95:D97"/>
    <mergeCell ref="D98:D102"/>
    <mergeCell ref="A103:A110"/>
    <mergeCell ref="B103:B110"/>
    <mergeCell ref="D103:D105"/>
    <mergeCell ref="D106:D110"/>
    <mergeCell ref="A89:A91"/>
    <mergeCell ref="B89:B91"/>
    <mergeCell ref="B111:B118"/>
    <mergeCell ref="D111:D113"/>
    <mergeCell ref="D114:D118"/>
    <mergeCell ref="A119:A126"/>
    <mergeCell ref="B119:B126"/>
    <mergeCell ref="D119:D121"/>
    <mergeCell ref="D122:D126"/>
    <mergeCell ref="A127:A134"/>
    <mergeCell ref="B127:B134"/>
    <mergeCell ref="D127:D129"/>
    <mergeCell ref="D130:D134"/>
    <mergeCell ref="A111:A118"/>
    <mergeCell ref="A135:A142"/>
    <mergeCell ref="B135:B142"/>
    <mergeCell ref="D135:D137"/>
    <mergeCell ref="D138:D142"/>
    <mergeCell ref="A143:A150"/>
    <mergeCell ref="B143:B150"/>
    <mergeCell ref="D143:D145"/>
    <mergeCell ref="D146:D150"/>
    <mergeCell ref="A151:A158"/>
    <mergeCell ref="B151:B158"/>
    <mergeCell ref="D151:D153"/>
    <mergeCell ref="D154:D158"/>
    <mergeCell ref="A159:A166"/>
    <mergeCell ref="B159:B166"/>
    <mergeCell ref="D159:D161"/>
    <mergeCell ref="D162:D166"/>
    <mergeCell ref="A167:A174"/>
    <mergeCell ref="B167:B174"/>
    <mergeCell ref="D167:D169"/>
    <mergeCell ref="D170:D174"/>
    <mergeCell ref="A175:A182"/>
    <mergeCell ref="B175:B182"/>
    <mergeCell ref="D175:D177"/>
    <mergeCell ref="D178:D182"/>
    <mergeCell ref="A231:A232"/>
    <mergeCell ref="B231:B232"/>
    <mergeCell ref="D231:D232"/>
    <mergeCell ref="A233:A235"/>
    <mergeCell ref="B233:B235"/>
    <mergeCell ref="D233:D235"/>
    <mergeCell ref="D202:D206"/>
    <mergeCell ref="A207:A214"/>
    <mergeCell ref="B207:B214"/>
    <mergeCell ref="D207:D209"/>
    <mergeCell ref="D210:D214"/>
    <mergeCell ref="A215:A222"/>
    <mergeCell ref="B215:B222"/>
    <mergeCell ref="D215:D217"/>
    <mergeCell ref="D218:D222"/>
    <mergeCell ref="A226:A230"/>
    <mergeCell ref="B226:B230"/>
    <mergeCell ref="D226:D230"/>
  </mergeCells>
  <pageMargins left="0.23622047244094491" right="0.23622047244094491" top="0.74803149606299213" bottom="0.74803149606299213" header="0.31496062992125984" footer="0.31496062992125984"/>
  <pageSetup paperSize="8" scale="61" fitToHeight="0" orientation="landscape" r:id="rId1"/>
  <colBreaks count="1" manualBreakCount="1">
    <brk id="1" min="6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dc:description>exif_MSED_9703b73c3a64344056d098c8a35af8a6e855958a8bbeab20fbcf8b1d7766890a</dc:description>
  <cp:lastModifiedBy>BAD</cp:lastModifiedBy>
  <cp:lastPrinted>2021-10-29T16:35:44Z</cp:lastPrinted>
  <dcterms:created xsi:type="dcterms:W3CDTF">2017-11-07T07:48:21Z</dcterms:created>
  <dcterms:modified xsi:type="dcterms:W3CDTF">2021-10-29T16:35:46Z</dcterms:modified>
</cp:coreProperties>
</file>